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et\Desktop\"/>
    </mc:Choice>
  </mc:AlternateContent>
  <bookViews>
    <workbookView xWindow="0" yWindow="0" windowWidth="0" windowHeight="0"/>
  </bookViews>
  <sheets>
    <sheet name="Rekapitulace stavby" sheetId="1" r:id="rId1"/>
    <sheet name="SO01 - Stavební část" sheetId="2" r:id="rId2"/>
    <sheet name="SO02 - Nerezové bazény" sheetId="3" r:id="rId3"/>
    <sheet name="01 - Plavecký bazén" sheetId="4" r:id="rId4"/>
    <sheet name="02 - Vířivý bazén" sheetId="5" r:id="rId5"/>
    <sheet name="SO04 - Zdravotechnická in..." sheetId="6" r:id="rId6"/>
    <sheet name="SO05 - Měření a regulace" sheetId="7" r:id="rId7"/>
    <sheet name="SO06 - Elektroinstalace" sheetId="8" r:id="rId8"/>
    <sheet name="SO07 - Vzduchotechnika" sheetId="9" r:id="rId9"/>
    <sheet name="SO08 - Vytápění" sheetId="10" r:id="rId10"/>
    <sheet name="SO09 - Vedlejší rozpočtov...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'SO01 - Stavební část'!$C$141:$K$2654</definedName>
    <definedName name="_xlnm.Print_Area" localSheetId="1">'SO01 - Stavební část'!$C$4:$J$76,'SO01 - Stavební část'!$C$82:$J$123,'SO01 - Stavební část'!$C$129:$J$2654</definedName>
    <definedName name="_xlnm.Print_Titles" localSheetId="1">'SO01 - Stavební část'!$141:$141</definedName>
    <definedName name="_xlnm._FilterDatabase" localSheetId="2" hidden="1">'SO02 - Nerezové bazény'!$C$117:$K$122</definedName>
    <definedName name="_xlnm.Print_Area" localSheetId="2">'SO02 - Nerezové bazény'!$C$4:$J$76,'SO02 - Nerezové bazény'!$C$82:$J$99,'SO02 - Nerezové bazény'!$C$105:$J$122</definedName>
    <definedName name="_xlnm.Print_Titles" localSheetId="2">'SO02 - Nerezové bazény'!$117:$117</definedName>
    <definedName name="_xlnm._FilterDatabase" localSheetId="3" hidden="1">'01 - Plavecký bazén'!$C$119:$K$153</definedName>
    <definedName name="_xlnm.Print_Area" localSheetId="3">'01 - Plavecký bazén'!$C$4:$J$76,'01 - Plavecký bazén'!$C$82:$J$99,'01 - Plavecký bazén'!$C$105:$J$153</definedName>
    <definedName name="_xlnm.Print_Titles" localSheetId="3">'01 - Plavecký bazén'!$119:$119</definedName>
    <definedName name="_xlnm._FilterDatabase" localSheetId="4" hidden="1">'02 - Vířivý bazén'!$C$119:$K$156</definedName>
    <definedName name="_xlnm.Print_Area" localSheetId="4">'02 - Vířivý bazén'!$C$4:$J$76,'02 - Vířivý bazén'!$C$82:$J$99,'02 - Vířivý bazén'!$C$105:$J$156</definedName>
    <definedName name="_xlnm.Print_Titles" localSheetId="4">'02 - Vířivý bazén'!$119:$119</definedName>
    <definedName name="_xlnm._FilterDatabase" localSheetId="5" hidden="1">'SO04 - Zdravotechnická in...'!$C$121:$K$168</definedName>
    <definedName name="_xlnm.Print_Area" localSheetId="5">'SO04 - Zdravotechnická in...'!$C$4:$J$76,'SO04 - Zdravotechnická in...'!$C$82:$J$103,'SO04 - Zdravotechnická in...'!$C$109:$J$168</definedName>
    <definedName name="_xlnm.Print_Titles" localSheetId="5">'SO04 - Zdravotechnická in...'!$121:$121</definedName>
    <definedName name="_xlnm._FilterDatabase" localSheetId="6" hidden="1">'SO05 - Měření a regulace'!$C$117:$K$171</definedName>
    <definedName name="_xlnm.Print_Area" localSheetId="6">'SO05 - Měření a regulace'!$C$4:$J$76,'SO05 - Měření a regulace'!$C$82:$J$99,'SO05 - Měření a regulace'!$C$105:$J$171</definedName>
    <definedName name="_xlnm.Print_Titles" localSheetId="6">'SO05 - Měření a regulace'!$117:$117</definedName>
    <definedName name="_xlnm._FilterDatabase" localSheetId="7" hidden="1">'SO06 - Elektroinstalace'!$C$123:$K$279</definedName>
    <definedName name="_xlnm.Print_Area" localSheetId="7">'SO06 - Elektroinstalace'!$C$4:$J$76,'SO06 - Elektroinstalace'!$C$82:$J$105,'SO06 - Elektroinstalace'!$C$111:$J$279</definedName>
    <definedName name="_xlnm.Print_Titles" localSheetId="7">'SO06 - Elektroinstalace'!$123:$123</definedName>
    <definedName name="_xlnm._FilterDatabase" localSheetId="8" hidden="1">'SO07 - Vzduchotechnika'!$C$117:$K$235</definedName>
    <definedName name="_xlnm.Print_Area" localSheetId="8">'SO07 - Vzduchotechnika'!$C$4:$J$76,'SO07 - Vzduchotechnika'!$C$82:$J$99,'SO07 - Vzduchotechnika'!$C$105:$J$235</definedName>
    <definedName name="_xlnm.Print_Titles" localSheetId="8">'SO07 - Vzduchotechnika'!$117:$117</definedName>
    <definedName name="_xlnm._FilterDatabase" localSheetId="9" hidden="1">'SO08 - Vytápění'!$C$117:$K$213</definedName>
    <definedName name="_xlnm.Print_Area" localSheetId="9">'SO08 - Vytápění'!$C$4:$J$76,'SO08 - Vytápění'!$C$82:$J$99,'SO08 - Vytápění'!$C$105:$J$213</definedName>
    <definedName name="_xlnm.Print_Titles" localSheetId="9">'SO08 - Vytápění'!$117:$117</definedName>
    <definedName name="_xlnm._FilterDatabase" localSheetId="10" hidden="1">'SO09 - Vedlejší rozpočtov...'!$C$121:$K$139</definedName>
    <definedName name="_xlnm.Print_Area" localSheetId="10">'SO09 - Vedlejší rozpočtov...'!$C$4:$J$76,'SO09 - Vedlejší rozpočtov...'!$C$82:$J$103,'SO09 - Vedlejší rozpočtov...'!$C$109:$J$139</definedName>
    <definedName name="_xlnm.Print_Titles" localSheetId="10">'SO09 - Vedlejší rozpočtov...'!$121:$121</definedName>
  </definedNames>
  <calcPr/>
</workbook>
</file>

<file path=xl/calcChain.xml><?xml version="1.0" encoding="utf-8"?>
<calcChain xmlns="http://schemas.openxmlformats.org/spreadsheetml/2006/main">
  <c i="11" l="1" r="T133"/>
  <c r="J37"/>
  <c r="J36"/>
  <c i="1" r="AY105"/>
  <c i="11" r="J35"/>
  <c i="1" r="AX105"/>
  <c i="11"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112"/>
  <c i="10" r="J37"/>
  <c r="J36"/>
  <c i="1" r="AY104"/>
  <c i="10" r="J35"/>
  <c i="1" r="AX104"/>
  <c i="10"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85"/>
  <c i="9" r="J37"/>
  <c r="J36"/>
  <c i="1" r="AY103"/>
  <c i="9" r="J35"/>
  <c i="1" r="AX103"/>
  <c i="9"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8" r="J37"/>
  <c r="J36"/>
  <c i="1" r="AY102"/>
  <c i="8" r="J35"/>
  <c i="1" r="AX102"/>
  <c i="8"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85"/>
  <c i="7" r="J37"/>
  <c r="J36"/>
  <c i="1" r="AY101"/>
  <c i="7" r="J35"/>
  <c i="1" r="AX101"/>
  <c i="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108"/>
  <c i="6" r="J37"/>
  <c r="J36"/>
  <c i="1" r="AY100"/>
  <c i="6" r="J35"/>
  <c i="1" r="AX100"/>
  <c i="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5" r="J39"/>
  <c r="J38"/>
  <c i="1" r="AY99"/>
  <c i="5" r="J37"/>
  <c i="1" r="AX99"/>
  <c i="5"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6"/>
  <c r="F116"/>
  <c r="F114"/>
  <c r="E112"/>
  <c r="J93"/>
  <c r="F93"/>
  <c r="F91"/>
  <c r="E89"/>
  <c r="J26"/>
  <c r="E26"/>
  <c r="J117"/>
  <c r="J25"/>
  <c r="J20"/>
  <c r="E20"/>
  <c r="F117"/>
  <c r="J19"/>
  <c r="J14"/>
  <c r="J114"/>
  <c r="E7"/>
  <c r="E108"/>
  <c i="4" r="J39"/>
  <c r="J38"/>
  <c i="1" r="AY98"/>
  <c i="4" r="J37"/>
  <c i="1" r="AX98"/>
  <c i="4"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F116"/>
  <c r="F114"/>
  <c r="E112"/>
  <c r="J93"/>
  <c r="F93"/>
  <c r="F91"/>
  <c r="E89"/>
  <c r="J26"/>
  <c r="E26"/>
  <c r="J94"/>
  <c r="J25"/>
  <c r="J20"/>
  <c r="E20"/>
  <c r="F117"/>
  <c r="J19"/>
  <c r="J14"/>
  <c r="J114"/>
  <c r="E7"/>
  <c r="E108"/>
  <c i="3" r="J37"/>
  <c r="J36"/>
  <c i="1" r="AY96"/>
  <c i="3" r="J35"/>
  <c i="1" r="AX96"/>
  <c i="3"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2" r="J37"/>
  <c r="J36"/>
  <c i="1" r="AY95"/>
  <c i="2" r="J35"/>
  <c i="1" r="AX95"/>
  <c i="2" r="BI2633"/>
  <c r="BH2633"/>
  <c r="BG2633"/>
  <c r="BF2633"/>
  <c r="T2633"/>
  <c r="T2610"/>
  <c r="R2633"/>
  <c r="R2610"/>
  <c r="P2633"/>
  <c r="P2610"/>
  <c r="BI2611"/>
  <c r="BH2611"/>
  <c r="BG2611"/>
  <c r="BF2611"/>
  <c r="T2611"/>
  <c r="R2611"/>
  <c r="P2611"/>
  <c r="BI2605"/>
  <c r="BH2605"/>
  <c r="BG2605"/>
  <c r="BF2605"/>
  <c r="T2605"/>
  <c r="R2605"/>
  <c r="P2605"/>
  <c r="BI2600"/>
  <c r="BH2600"/>
  <c r="BG2600"/>
  <c r="BF2600"/>
  <c r="T2600"/>
  <c r="R2600"/>
  <c r="P2600"/>
  <c r="BI2594"/>
  <c r="BH2594"/>
  <c r="BG2594"/>
  <c r="BF2594"/>
  <c r="T2594"/>
  <c r="R2594"/>
  <c r="P2594"/>
  <c r="BI2588"/>
  <c r="BH2588"/>
  <c r="BG2588"/>
  <c r="BF2588"/>
  <c r="T2588"/>
  <c r="R2588"/>
  <c r="P2588"/>
  <c r="BI2582"/>
  <c r="BH2582"/>
  <c r="BG2582"/>
  <c r="BF2582"/>
  <c r="T2582"/>
  <c r="R2582"/>
  <c r="P2582"/>
  <c r="BI2576"/>
  <c r="BH2576"/>
  <c r="BG2576"/>
  <c r="BF2576"/>
  <c r="T2576"/>
  <c r="R2576"/>
  <c r="P2576"/>
  <c r="BI2570"/>
  <c r="BH2570"/>
  <c r="BG2570"/>
  <c r="BF2570"/>
  <c r="T2570"/>
  <c r="R2570"/>
  <c r="P2570"/>
  <c r="BI2546"/>
  <c r="BH2546"/>
  <c r="BG2546"/>
  <c r="BF2546"/>
  <c r="T2546"/>
  <c r="R2546"/>
  <c r="P2546"/>
  <c r="BI2540"/>
  <c r="BH2540"/>
  <c r="BG2540"/>
  <c r="BF2540"/>
  <c r="T2540"/>
  <c r="R2540"/>
  <c r="P2540"/>
  <c r="BI2516"/>
  <c r="BH2516"/>
  <c r="BG2516"/>
  <c r="BF2516"/>
  <c r="T2516"/>
  <c r="R2516"/>
  <c r="P2516"/>
  <c r="BI2510"/>
  <c r="BH2510"/>
  <c r="BG2510"/>
  <c r="BF2510"/>
  <c r="T2510"/>
  <c r="R2510"/>
  <c r="P2510"/>
  <c r="BI2508"/>
  <c r="BH2508"/>
  <c r="BG2508"/>
  <c r="BF2508"/>
  <c r="T2508"/>
  <c r="R2508"/>
  <c r="P2508"/>
  <c r="BI2506"/>
  <c r="BH2506"/>
  <c r="BG2506"/>
  <c r="BF2506"/>
  <c r="T2506"/>
  <c r="R2506"/>
  <c r="P2506"/>
  <c r="BI2501"/>
  <c r="BH2501"/>
  <c r="BG2501"/>
  <c r="BF2501"/>
  <c r="T2501"/>
  <c r="R2501"/>
  <c r="P2501"/>
  <c r="BI2499"/>
  <c r="BH2499"/>
  <c r="BG2499"/>
  <c r="BF2499"/>
  <c r="T2499"/>
  <c r="R2499"/>
  <c r="P2499"/>
  <c r="BI2494"/>
  <c r="BH2494"/>
  <c r="BG2494"/>
  <c r="BF2494"/>
  <c r="T2494"/>
  <c r="R2494"/>
  <c r="P2494"/>
  <c r="BI2474"/>
  <c r="BH2474"/>
  <c r="BG2474"/>
  <c r="BF2474"/>
  <c r="T2474"/>
  <c r="R2474"/>
  <c r="P2474"/>
  <c r="BI2465"/>
  <c r="BH2465"/>
  <c r="BG2465"/>
  <c r="BF2465"/>
  <c r="T2465"/>
  <c r="R2465"/>
  <c r="P2465"/>
  <c r="BI2443"/>
  <c r="BH2443"/>
  <c r="BG2443"/>
  <c r="BF2443"/>
  <c r="T2443"/>
  <c r="R2443"/>
  <c r="P2443"/>
  <c r="BI2441"/>
  <c r="BH2441"/>
  <c r="BG2441"/>
  <c r="BF2441"/>
  <c r="T2441"/>
  <c r="R2441"/>
  <c r="P2441"/>
  <c r="BI2421"/>
  <c r="BH2421"/>
  <c r="BG2421"/>
  <c r="BF2421"/>
  <c r="T2421"/>
  <c r="R2421"/>
  <c r="P2421"/>
  <c r="BI2401"/>
  <c r="BH2401"/>
  <c r="BG2401"/>
  <c r="BF2401"/>
  <c r="T2401"/>
  <c r="R2401"/>
  <c r="P2401"/>
  <c r="BI2381"/>
  <c r="BH2381"/>
  <c r="BG2381"/>
  <c r="BF2381"/>
  <c r="T2381"/>
  <c r="R2381"/>
  <c r="P2381"/>
  <c r="BI2379"/>
  <c r="BH2379"/>
  <c r="BG2379"/>
  <c r="BF2379"/>
  <c r="T2379"/>
  <c r="R2379"/>
  <c r="P2379"/>
  <c r="BI2357"/>
  <c r="BH2357"/>
  <c r="BG2357"/>
  <c r="BF2357"/>
  <c r="T2357"/>
  <c r="R2357"/>
  <c r="P2357"/>
  <c r="BI2350"/>
  <c r="BH2350"/>
  <c r="BG2350"/>
  <c r="BF2350"/>
  <c r="T2350"/>
  <c r="R2350"/>
  <c r="P2350"/>
  <c r="BI2342"/>
  <c r="BH2342"/>
  <c r="BG2342"/>
  <c r="BF2342"/>
  <c r="T2342"/>
  <c r="R2342"/>
  <c r="P2342"/>
  <c r="BI2340"/>
  <c r="BH2340"/>
  <c r="BG2340"/>
  <c r="BF2340"/>
  <c r="T2340"/>
  <c r="R2340"/>
  <c r="P2340"/>
  <c r="BI2323"/>
  <c r="BH2323"/>
  <c r="BG2323"/>
  <c r="BF2323"/>
  <c r="T2323"/>
  <c r="R2323"/>
  <c r="P2323"/>
  <c r="BI2315"/>
  <c r="BH2315"/>
  <c r="BG2315"/>
  <c r="BF2315"/>
  <c r="T2315"/>
  <c r="R2315"/>
  <c r="P2315"/>
  <c r="BI2308"/>
  <c r="BH2308"/>
  <c r="BG2308"/>
  <c r="BF2308"/>
  <c r="T2308"/>
  <c r="R2308"/>
  <c r="P2308"/>
  <c r="BI2302"/>
  <c r="BH2302"/>
  <c r="BG2302"/>
  <c r="BF2302"/>
  <c r="T2302"/>
  <c r="R2302"/>
  <c r="P2302"/>
  <c r="BI2297"/>
  <c r="BH2297"/>
  <c r="BG2297"/>
  <c r="BF2297"/>
  <c r="T2297"/>
  <c r="R2297"/>
  <c r="P2297"/>
  <c r="BI2288"/>
  <c r="BH2288"/>
  <c r="BG2288"/>
  <c r="BF2288"/>
  <c r="T2288"/>
  <c r="R2288"/>
  <c r="P2288"/>
  <c r="BI2281"/>
  <c r="BH2281"/>
  <c r="BG2281"/>
  <c r="BF2281"/>
  <c r="T2281"/>
  <c r="R2281"/>
  <c r="P2281"/>
  <c r="BI2262"/>
  <c r="BH2262"/>
  <c r="BG2262"/>
  <c r="BF2262"/>
  <c r="T2262"/>
  <c r="R2262"/>
  <c r="P2262"/>
  <c r="BI2241"/>
  <c r="BH2241"/>
  <c r="BG2241"/>
  <c r="BF2241"/>
  <c r="T2241"/>
  <c r="R2241"/>
  <c r="P2241"/>
  <c r="BI2221"/>
  <c r="BH2221"/>
  <c r="BG2221"/>
  <c r="BF2221"/>
  <c r="T2221"/>
  <c r="R2221"/>
  <c r="P2221"/>
  <c r="BI2219"/>
  <c r="BH2219"/>
  <c r="BG2219"/>
  <c r="BF2219"/>
  <c r="T2219"/>
  <c r="R2219"/>
  <c r="P2219"/>
  <c r="BI2215"/>
  <c r="BH2215"/>
  <c r="BG2215"/>
  <c r="BF2215"/>
  <c r="T2215"/>
  <c r="R2215"/>
  <c r="P2215"/>
  <c r="BI2210"/>
  <c r="BH2210"/>
  <c r="BG2210"/>
  <c r="BF2210"/>
  <c r="T2210"/>
  <c r="R2210"/>
  <c r="P2210"/>
  <c r="BI2205"/>
  <c r="BH2205"/>
  <c r="BG2205"/>
  <c r="BF2205"/>
  <c r="T2205"/>
  <c r="R2205"/>
  <c r="P2205"/>
  <c r="BI2200"/>
  <c r="BH2200"/>
  <c r="BG2200"/>
  <c r="BF2200"/>
  <c r="T2200"/>
  <c r="R2200"/>
  <c r="P2200"/>
  <c r="BI2199"/>
  <c r="BH2199"/>
  <c r="BG2199"/>
  <c r="BF2199"/>
  <c r="T2199"/>
  <c r="R2199"/>
  <c r="P2199"/>
  <c r="BI2195"/>
  <c r="BH2195"/>
  <c r="BG2195"/>
  <c r="BF2195"/>
  <c r="T2195"/>
  <c r="R2195"/>
  <c r="P2195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6"/>
  <c r="BH2176"/>
  <c r="BG2176"/>
  <c r="BF2176"/>
  <c r="T2176"/>
  <c r="R2176"/>
  <c r="P2176"/>
  <c r="BI2169"/>
  <c r="BH2169"/>
  <c r="BG2169"/>
  <c r="BF2169"/>
  <c r="T2169"/>
  <c r="R2169"/>
  <c r="P2169"/>
  <c r="BI2164"/>
  <c r="BH2164"/>
  <c r="BG2164"/>
  <c r="BF2164"/>
  <c r="T2164"/>
  <c r="R2164"/>
  <c r="P2164"/>
  <c r="BI2162"/>
  <c r="BH2162"/>
  <c r="BG2162"/>
  <c r="BF2162"/>
  <c r="T2162"/>
  <c r="R2162"/>
  <c r="P2162"/>
  <c r="BI2158"/>
  <c r="BH2158"/>
  <c r="BG2158"/>
  <c r="BF2158"/>
  <c r="T2158"/>
  <c r="R2158"/>
  <c r="P2158"/>
  <c r="BI2152"/>
  <c r="BH2152"/>
  <c r="BG2152"/>
  <c r="BF2152"/>
  <c r="T2152"/>
  <c r="R2152"/>
  <c r="P2152"/>
  <c r="BI2148"/>
  <c r="BH2148"/>
  <c r="BG2148"/>
  <c r="BF2148"/>
  <c r="T2148"/>
  <c r="R2148"/>
  <c r="P2148"/>
  <c r="BI2144"/>
  <c r="BH2144"/>
  <c r="BG2144"/>
  <c r="BF2144"/>
  <c r="T2144"/>
  <c r="R2144"/>
  <c r="P2144"/>
  <c r="BI2140"/>
  <c r="BH2140"/>
  <c r="BG2140"/>
  <c r="BF2140"/>
  <c r="T2140"/>
  <c r="R2140"/>
  <c r="P2140"/>
  <c r="BI2135"/>
  <c r="BH2135"/>
  <c r="BG2135"/>
  <c r="BF2135"/>
  <c r="T2135"/>
  <c r="R2135"/>
  <c r="P2135"/>
  <c r="BI2130"/>
  <c r="BH2130"/>
  <c r="BG2130"/>
  <c r="BF2130"/>
  <c r="T2130"/>
  <c r="R2130"/>
  <c r="P2130"/>
  <c r="BI2125"/>
  <c r="BH2125"/>
  <c r="BG2125"/>
  <c r="BF2125"/>
  <c r="T2125"/>
  <c r="R2125"/>
  <c r="P2125"/>
  <c r="BI2120"/>
  <c r="BH2120"/>
  <c r="BG2120"/>
  <c r="BF2120"/>
  <c r="T2120"/>
  <c r="R2120"/>
  <c r="P2120"/>
  <c r="BI2115"/>
  <c r="BH2115"/>
  <c r="BG2115"/>
  <c r="BF2115"/>
  <c r="T2115"/>
  <c r="R2115"/>
  <c r="P2115"/>
  <c r="BI2110"/>
  <c r="BH2110"/>
  <c r="BG2110"/>
  <c r="BF2110"/>
  <c r="T2110"/>
  <c r="R2110"/>
  <c r="P2110"/>
  <c r="BI2109"/>
  <c r="BH2109"/>
  <c r="BG2109"/>
  <c r="BF2109"/>
  <c r="T2109"/>
  <c r="R2109"/>
  <c r="P2109"/>
  <c r="BI2104"/>
  <c r="BH2104"/>
  <c r="BG2104"/>
  <c r="BF2104"/>
  <c r="T2104"/>
  <c r="R2104"/>
  <c r="P2104"/>
  <c r="BI2103"/>
  <c r="BH2103"/>
  <c r="BG2103"/>
  <c r="BF2103"/>
  <c r="T2103"/>
  <c r="R2103"/>
  <c r="P2103"/>
  <c r="BI2098"/>
  <c r="BH2098"/>
  <c r="BG2098"/>
  <c r="BF2098"/>
  <c r="T2098"/>
  <c r="R2098"/>
  <c r="P2098"/>
  <c r="BI2097"/>
  <c r="BH2097"/>
  <c r="BG2097"/>
  <c r="BF2097"/>
  <c r="T2097"/>
  <c r="R2097"/>
  <c r="P2097"/>
  <c r="BI2089"/>
  <c r="BH2089"/>
  <c r="BG2089"/>
  <c r="BF2089"/>
  <c r="T2089"/>
  <c r="R2089"/>
  <c r="P2089"/>
  <c r="BI2087"/>
  <c r="BH2087"/>
  <c r="BG2087"/>
  <c r="BF2087"/>
  <c r="T2087"/>
  <c r="R2087"/>
  <c r="P2087"/>
  <c r="BI2082"/>
  <c r="BH2082"/>
  <c r="BG2082"/>
  <c r="BF2082"/>
  <c r="T2082"/>
  <c r="R2082"/>
  <c r="P2082"/>
  <c r="BI2080"/>
  <c r="BH2080"/>
  <c r="BG2080"/>
  <c r="BF2080"/>
  <c r="T2080"/>
  <c r="R2080"/>
  <c r="P2080"/>
  <c r="BI2074"/>
  <c r="BH2074"/>
  <c r="BG2074"/>
  <c r="BF2074"/>
  <c r="T2074"/>
  <c r="R2074"/>
  <c r="P2074"/>
  <c r="BI2068"/>
  <c r="BH2068"/>
  <c r="BG2068"/>
  <c r="BF2068"/>
  <c r="T2068"/>
  <c r="R2068"/>
  <c r="P2068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7"/>
  <c r="BH2057"/>
  <c r="BG2057"/>
  <c r="BF2057"/>
  <c r="T2057"/>
  <c r="R2057"/>
  <c r="P2057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4"/>
  <c r="BH2044"/>
  <c r="BG2044"/>
  <c r="BF2044"/>
  <c r="T2044"/>
  <c r="R2044"/>
  <c r="P2044"/>
  <c r="BI2040"/>
  <c r="BH2040"/>
  <c r="BG2040"/>
  <c r="BF2040"/>
  <c r="T2040"/>
  <c r="R2040"/>
  <c r="P2040"/>
  <c r="BI2036"/>
  <c r="BH2036"/>
  <c r="BG2036"/>
  <c r="BF2036"/>
  <c r="T2036"/>
  <c r="R2036"/>
  <c r="P2036"/>
  <c r="BI2032"/>
  <c r="BH2032"/>
  <c r="BG2032"/>
  <c r="BF2032"/>
  <c r="T2032"/>
  <c r="R2032"/>
  <c r="P2032"/>
  <c r="BI2022"/>
  <c r="BH2022"/>
  <c r="BG2022"/>
  <c r="BF2022"/>
  <c r="T2022"/>
  <c r="R2022"/>
  <c r="P2022"/>
  <c r="BI2018"/>
  <c r="BH2018"/>
  <c r="BG2018"/>
  <c r="BF2018"/>
  <c r="T2018"/>
  <c r="R2018"/>
  <c r="P2018"/>
  <c r="BI2014"/>
  <c r="BH2014"/>
  <c r="BG2014"/>
  <c r="BF2014"/>
  <c r="T2014"/>
  <c r="R2014"/>
  <c r="P2014"/>
  <c r="BI2012"/>
  <c r="BH2012"/>
  <c r="BG2012"/>
  <c r="BF2012"/>
  <c r="T2012"/>
  <c r="R2012"/>
  <c r="P2012"/>
  <c r="BI1999"/>
  <c r="BH1999"/>
  <c r="BG1999"/>
  <c r="BF1999"/>
  <c r="T1999"/>
  <c r="R1999"/>
  <c r="P1999"/>
  <c r="BI1990"/>
  <c r="BH1990"/>
  <c r="BG1990"/>
  <c r="BF1990"/>
  <c r="T1990"/>
  <c r="R1990"/>
  <c r="P1990"/>
  <c r="BI1988"/>
  <c r="BH1988"/>
  <c r="BG1988"/>
  <c r="BF1988"/>
  <c r="T1988"/>
  <c r="R1988"/>
  <c r="P1988"/>
  <c r="BI1982"/>
  <c r="BH1982"/>
  <c r="BG1982"/>
  <c r="BF1982"/>
  <c r="T1982"/>
  <c r="R1982"/>
  <c r="P1982"/>
  <c r="BI1980"/>
  <c r="BH1980"/>
  <c r="BG1980"/>
  <c r="BF1980"/>
  <c r="T1980"/>
  <c r="R1980"/>
  <c r="P1980"/>
  <c r="BI1968"/>
  <c r="BH1968"/>
  <c r="BG1968"/>
  <c r="BF1968"/>
  <c r="T1968"/>
  <c r="R1968"/>
  <c r="P1968"/>
  <c r="BI1956"/>
  <c r="BH1956"/>
  <c r="BG1956"/>
  <c r="BF1956"/>
  <c r="T1956"/>
  <c r="R1956"/>
  <c r="P1956"/>
  <c r="BI1954"/>
  <c r="BH1954"/>
  <c r="BG1954"/>
  <c r="BF1954"/>
  <c r="T1954"/>
  <c r="R1954"/>
  <c r="P1954"/>
  <c r="BI1953"/>
  <c r="BH1953"/>
  <c r="BG1953"/>
  <c r="BF1953"/>
  <c r="T1953"/>
  <c r="R1953"/>
  <c r="P1953"/>
  <c r="BI1948"/>
  <c r="BH1948"/>
  <c r="BG1948"/>
  <c r="BF1948"/>
  <c r="T1948"/>
  <c r="R1948"/>
  <c r="P1948"/>
  <c r="BI1947"/>
  <c r="BH1947"/>
  <c r="BG1947"/>
  <c r="BF1947"/>
  <c r="T1947"/>
  <c r="R1947"/>
  <c r="P1947"/>
  <c r="BI1941"/>
  <c r="BH1941"/>
  <c r="BG1941"/>
  <c r="BF1941"/>
  <c r="T1941"/>
  <c r="R1941"/>
  <c r="P1941"/>
  <c r="BI1935"/>
  <c r="BH1935"/>
  <c r="BG1935"/>
  <c r="BF1935"/>
  <c r="T1935"/>
  <c r="R1935"/>
  <c r="P1935"/>
  <c r="BI1927"/>
  <c r="BH1927"/>
  <c r="BG1927"/>
  <c r="BF1927"/>
  <c r="T1927"/>
  <c r="R1927"/>
  <c r="P1927"/>
  <c r="BI1925"/>
  <c r="BH1925"/>
  <c r="BG1925"/>
  <c r="BF1925"/>
  <c r="T1925"/>
  <c r="R1925"/>
  <c r="P1925"/>
  <c r="BI1920"/>
  <c r="BH1920"/>
  <c r="BG1920"/>
  <c r="BF1920"/>
  <c r="T1920"/>
  <c r="R1920"/>
  <c r="P1920"/>
  <c r="BI1914"/>
  <c r="BH1914"/>
  <c r="BG1914"/>
  <c r="BF1914"/>
  <c r="T1914"/>
  <c r="R1914"/>
  <c r="P1914"/>
  <c r="BI1909"/>
  <c r="BH1909"/>
  <c r="BG1909"/>
  <c r="BF1909"/>
  <c r="T1909"/>
  <c r="R1909"/>
  <c r="P1909"/>
  <c r="BI1904"/>
  <c r="BH1904"/>
  <c r="BG1904"/>
  <c r="BF1904"/>
  <c r="T1904"/>
  <c r="R1904"/>
  <c r="P1904"/>
  <c r="BI1898"/>
  <c r="BH1898"/>
  <c r="BG1898"/>
  <c r="BF1898"/>
  <c r="T1898"/>
  <c r="R1898"/>
  <c r="P1898"/>
  <c r="BI1894"/>
  <c r="BH1894"/>
  <c r="BG1894"/>
  <c r="BF1894"/>
  <c r="T1894"/>
  <c r="R1894"/>
  <c r="P1894"/>
  <c r="BI1889"/>
  <c r="BH1889"/>
  <c r="BG1889"/>
  <c r="BF1889"/>
  <c r="T1889"/>
  <c r="R1889"/>
  <c r="P1889"/>
  <c r="BI1887"/>
  <c r="BH1887"/>
  <c r="BG1887"/>
  <c r="BF1887"/>
  <c r="T1887"/>
  <c r="R1887"/>
  <c r="P1887"/>
  <c r="BI1885"/>
  <c r="BH1885"/>
  <c r="BG1885"/>
  <c r="BF1885"/>
  <c r="T1885"/>
  <c r="R1885"/>
  <c r="P1885"/>
  <c r="BI1877"/>
  <c r="BH1877"/>
  <c r="BG1877"/>
  <c r="BF1877"/>
  <c r="T1877"/>
  <c r="R1877"/>
  <c r="P1877"/>
  <c r="BI1875"/>
  <c r="BH1875"/>
  <c r="BG1875"/>
  <c r="BF1875"/>
  <c r="T1875"/>
  <c r="R1875"/>
  <c r="P1875"/>
  <c r="BI1865"/>
  <c r="BH1865"/>
  <c r="BG1865"/>
  <c r="BF1865"/>
  <c r="T1865"/>
  <c r="R1865"/>
  <c r="P1865"/>
  <c r="BI1863"/>
  <c r="BH1863"/>
  <c r="BG1863"/>
  <c r="BF1863"/>
  <c r="T1863"/>
  <c r="R1863"/>
  <c r="P1863"/>
  <c r="BI1857"/>
  <c r="BH1857"/>
  <c r="BG1857"/>
  <c r="BF1857"/>
  <c r="T1857"/>
  <c r="R1857"/>
  <c r="P1857"/>
  <c r="BI1854"/>
  <c r="BH1854"/>
  <c r="BG1854"/>
  <c r="BF1854"/>
  <c r="T1854"/>
  <c r="R1854"/>
  <c r="P1854"/>
  <c r="BI1848"/>
  <c r="BH1848"/>
  <c r="BG1848"/>
  <c r="BF1848"/>
  <c r="T1848"/>
  <c r="R1848"/>
  <c r="P1848"/>
  <c r="BI1846"/>
  <c r="BH1846"/>
  <c r="BG1846"/>
  <c r="BF1846"/>
  <c r="T1846"/>
  <c r="R1846"/>
  <c r="P1846"/>
  <c r="BI1840"/>
  <c r="BH1840"/>
  <c r="BG1840"/>
  <c r="BF1840"/>
  <c r="T1840"/>
  <c r="R1840"/>
  <c r="P1840"/>
  <c r="BI1823"/>
  <c r="BH1823"/>
  <c r="BG1823"/>
  <c r="BF1823"/>
  <c r="T1823"/>
  <c r="R1823"/>
  <c r="P1823"/>
  <c r="BI1806"/>
  <c r="BH1806"/>
  <c r="BG1806"/>
  <c r="BF1806"/>
  <c r="T1806"/>
  <c r="R1806"/>
  <c r="P1806"/>
  <c r="BI1804"/>
  <c r="BH1804"/>
  <c r="BG1804"/>
  <c r="BF1804"/>
  <c r="T1804"/>
  <c r="R1804"/>
  <c r="P1804"/>
  <c r="BI1782"/>
  <c r="BH1782"/>
  <c r="BG1782"/>
  <c r="BF1782"/>
  <c r="T1782"/>
  <c r="R1782"/>
  <c r="P1782"/>
  <c r="BI1780"/>
  <c r="BH1780"/>
  <c r="BG1780"/>
  <c r="BF1780"/>
  <c r="T1780"/>
  <c r="R1780"/>
  <c r="P1780"/>
  <c r="BI1778"/>
  <c r="BH1778"/>
  <c r="BG1778"/>
  <c r="BF1778"/>
  <c r="T1778"/>
  <c r="R1778"/>
  <c r="P1778"/>
  <c r="BI1774"/>
  <c r="BH1774"/>
  <c r="BG1774"/>
  <c r="BF1774"/>
  <c r="T1774"/>
  <c r="R1774"/>
  <c r="P1774"/>
  <c r="BI1772"/>
  <c r="BH1772"/>
  <c r="BG1772"/>
  <c r="BF1772"/>
  <c r="T1772"/>
  <c r="R1772"/>
  <c r="P1772"/>
  <c r="BI1762"/>
  <c r="BH1762"/>
  <c r="BG1762"/>
  <c r="BF1762"/>
  <c r="T1762"/>
  <c r="R1762"/>
  <c r="P1762"/>
  <c r="BI1760"/>
  <c r="BH1760"/>
  <c r="BG1760"/>
  <c r="BF1760"/>
  <c r="T1760"/>
  <c r="R1760"/>
  <c r="P1760"/>
  <c r="BI1752"/>
  <c r="BH1752"/>
  <c r="BG1752"/>
  <c r="BF1752"/>
  <c r="T1752"/>
  <c r="R1752"/>
  <c r="P1752"/>
  <c r="BI1749"/>
  <c r="BH1749"/>
  <c r="BG1749"/>
  <c r="BF1749"/>
  <c r="T1749"/>
  <c r="R1749"/>
  <c r="P1749"/>
  <c r="BI1746"/>
  <c r="BH1746"/>
  <c r="BG1746"/>
  <c r="BF1746"/>
  <c r="T1746"/>
  <c r="R1746"/>
  <c r="P1746"/>
  <c r="BI1744"/>
  <c r="BH1744"/>
  <c r="BG1744"/>
  <c r="BF1744"/>
  <c r="T1744"/>
  <c r="R1744"/>
  <c r="P1744"/>
  <c r="BI1742"/>
  <c r="BH1742"/>
  <c r="BG1742"/>
  <c r="BF1742"/>
  <c r="T1742"/>
  <c r="R1742"/>
  <c r="P1742"/>
  <c r="BI1737"/>
  <c r="BH1737"/>
  <c r="BG1737"/>
  <c r="BF1737"/>
  <c r="T1737"/>
  <c r="R1737"/>
  <c r="P1737"/>
  <c r="BI1735"/>
  <c r="BH1735"/>
  <c r="BG1735"/>
  <c r="BF1735"/>
  <c r="T1735"/>
  <c r="R1735"/>
  <c r="P1735"/>
  <c r="BI1723"/>
  <c r="BH1723"/>
  <c r="BG1723"/>
  <c r="BF1723"/>
  <c r="T1723"/>
  <c r="R1723"/>
  <c r="P1723"/>
  <c r="BI1721"/>
  <c r="BH1721"/>
  <c r="BG1721"/>
  <c r="BF1721"/>
  <c r="T1721"/>
  <c r="R1721"/>
  <c r="P1721"/>
  <c r="BI1706"/>
  <c r="BH1706"/>
  <c r="BG1706"/>
  <c r="BF1706"/>
  <c r="T1706"/>
  <c r="R1706"/>
  <c r="P1706"/>
  <c r="BI1704"/>
  <c r="BH1704"/>
  <c r="BG1704"/>
  <c r="BF1704"/>
  <c r="T1704"/>
  <c r="R1704"/>
  <c r="P1704"/>
  <c r="BI1673"/>
  <c r="BH1673"/>
  <c r="BG1673"/>
  <c r="BF1673"/>
  <c r="T1673"/>
  <c r="R1673"/>
  <c r="P1673"/>
  <c r="BI1671"/>
  <c r="BH1671"/>
  <c r="BG1671"/>
  <c r="BF1671"/>
  <c r="T1671"/>
  <c r="R1671"/>
  <c r="P1671"/>
  <c r="BI1655"/>
  <c r="BH1655"/>
  <c r="BG1655"/>
  <c r="BF1655"/>
  <c r="T1655"/>
  <c r="R1655"/>
  <c r="P1655"/>
  <c r="BI1653"/>
  <c r="BH1653"/>
  <c r="BG1653"/>
  <c r="BF1653"/>
  <c r="T1653"/>
  <c r="R1653"/>
  <c r="P1653"/>
  <c r="BI1645"/>
  <c r="BH1645"/>
  <c r="BG1645"/>
  <c r="BF1645"/>
  <c r="T1645"/>
  <c r="R1645"/>
  <c r="P1645"/>
  <c r="BI1643"/>
  <c r="BH1643"/>
  <c r="BG1643"/>
  <c r="BF1643"/>
  <c r="T1643"/>
  <c r="R1643"/>
  <c r="P1643"/>
  <c r="BI1612"/>
  <c r="BH1612"/>
  <c r="BG1612"/>
  <c r="BF1612"/>
  <c r="T1612"/>
  <c r="R1612"/>
  <c r="P1612"/>
  <c r="BI1609"/>
  <c r="BH1609"/>
  <c r="BG1609"/>
  <c r="BF1609"/>
  <c r="T1609"/>
  <c r="T1608"/>
  <c r="R1609"/>
  <c r="R1608"/>
  <c r="P1609"/>
  <c r="P1608"/>
  <c r="BI1607"/>
  <c r="BH1607"/>
  <c r="BG1607"/>
  <c r="BF1607"/>
  <c r="T1607"/>
  <c r="R1607"/>
  <c r="P1607"/>
  <c r="BI1606"/>
  <c r="BH1606"/>
  <c r="BG1606"/>
  <c r="BF1606"/>
  <c r="T1606"/>
  <c r="R1606"/>
  <c r="P1606"/>
  <c r="BI1605"/>
  <c r="BH1605"/>
  <c r="BG1605"/>
  <c r="BF1605"/>
  <c r="T1605"/>
  <c r="R1605"/>
  <c r="P1605"/>
  <c r="BI1604"/>
  <c r="BH1604"/>
  <c r="BG1604"/>
  <c r="BF1604"/>
  <c r="T1604"/>
  <c r="R1604"/>
  <c r="P1604"/>
  <c r="BI1603"/>
  <c r="BH1603"/>
  <c r="BG1603"/>
  <c r="BF1603"/>
  <c r="T1603"/>
  <c r="R1603"/>
  <c r="P1603"/>
  <c r="BI1602"/>
  <c r="BH1602"/>
  <c r="BG1602"/>
  <c r="BF1602"/>
  <c r="T1602"/>
  <c r="R1602"/>
  <c r="P1602"/>
  <c r="BI1601"/>
  <c r="BH1601"/>
  <c r="BG1601"/>
  <c r="BF1601"/>
  <c r="T1601"/>
  <c r="R1601"/>
  <c r="P1601"/>
  <c r="BI1600"/>
  <c r="BH1600"/>
  <c r="BG1600"/>
  <c r="BF1600"/>
  <c r="T1600"/>
  <c r="R1600"/>
  <c r="P1600"/>
  <c r="BI1598"/>
  <c r="BH1598"/>
  <c r="BG1598"/>
  <c r="BF1598"/>
  <c r="T1598"/>
  <c r="R1598"/>
  <c r="P1598"/>
  <c r="BI1597"/>
  <c r="BH1597"/>
  <c r="BG1597"/>
  <c r="BF1597"/>
  <c r="T1597"/>
  <c r="R1597"/>
  <c r="P1597"/>
  <c r="BI1596"/>
  <c r="BH1596"/>
  <c r="BG1596"/>
  <c r="BF1596"/>
  <c r="T1596"/>
  <c r="R1596"/>
  <c r="P1596"/>
  <c r="BI1590"/>
  <c r="BH1590"/>
  <c r="BG1590"/>
  <c r="BF1590"/>
  <c r="T1590"/>
  <c r="R1590"/>
  <c r="P1590"/>
  <c r="BI1585"/>
  <c r="BH1585"/>
  <c r="BG1585"/>
  <c r="BF1585"/>
  <c r="T1585"/>
  <c r="R1585"/>
  <c r="P1585"/>
  <c r="BI1580"/>
  <c r="BH1580"/>
  <c r="BG1580"/>
  <c r="BF1580"/>
  <c r="T1580"/>
  <c r="R1580"/>
  <c r="P1580"/>
  <c r="BI1575"/>
  <c r="BH1575"/>
  <c r="BG1575"/>
  <c r="BF1575"/>
  <c r="T1575"/>
  <c r="R1575"/>
  <c r="P1575"/>
  <c r="BI1570"/>
  <c r="BH1570"/>
  <c r="BG1570"/>
  <c r="BF1570"/>
  <c r="T1570"/>
  <c r="R1570"/>
  <c r="P1570"/>
  <c r="BI1565"/>
  <c r="BH1565"/>
  <c r="BG1565"/>
  <c r="BF1565"/>
  <c r="T1565"/>
  <c r="R1565"/>
  <c r="P1565"/>
  <c r="BI1560"/>
  <c r="BH1560"/>
  <c r="BG1560"/>
  <c r="BF1560"/>
  <c r="T1560"/>
  <c r="R1560"/>
  <c r="P1560"/>
  <c r="BI1552"/>
  <c r="BH1552"/>
  <c r="BG1552"/>
  <c r="BF1552"/>
  <c r="T1552"/>
  <c r="R1552"/>
  <c r="P1552"/>
  <c r="BI1547"/>
  <c r="BH1547"/>
  <c r="BG1547"/>
  <c r="BF1547"/>
  <c r="T1547"/>
  <c r="R1547"/>
  <c r="P1547"/>
  <c r="BI1537"/>
  <c r="BH1537"/>
  <c r="BG1537"/>
  <c r="BF1537"/>
  <c r="T1537"/>
  <c r="R1537"/>
  <c r="P1537"/>
  <c r="BI1533"/>
  <c r="BH1533"/>
  <c r="BG1533"/>
  <c r="BF1533"/>
  <c r="T1533"/>
  <c r="R1533"/>
  <c r="P1533"/>
  <c r="BI1528"/>
  <c r="BH1528"/>
  <c r="BG1528"/>
  <c r="BF1528"/>
  <c r="T1528"/>
  <c r="R1528"/>
  <c r="P1528"/>
  <c r="BI1516"/>
  <c r="BH1516"/>
  <c r="BG1516"/>
  <c r="BF1516"/>
  <c r="T1516"/>
  <c r="R1516"/>
  <c r="P1516"/>
  <c r="BI1511"/>
  <c r="BH1511"/>
  <c r="BG1511"/>
  <c r="BF1511"/>
  <c r="T1511"/>
  <c r="R1511"/>
  <c r="P1511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5"/>
  <c r="BH1495"/>
  <c r="BG1495"/>
  <c r="BF1495"/>
  <c r="T1495"/>
  <c r="R1495"/>
  <c r="P1495"/>
  <c r="BI1490"/>
  <c r="BH1490"/>
  <c r="BG1490"/>
  <c r="BF1490"/>
  <c r="T1490"/>
  <c r="R1490"/>
  <c r="P1490"/>
  <c r="BI1478"/>
  <c r="BH1478"/>
  <c r="BG1478"/>
  <c r="BF1478"/>
  <c r="T1478"/>
  <c r="R1478"/>
  <c r="P1478"/>
  <c r="BI1474"/>
  <c r="BH1474"/>
  <c r="BG1474"/>
  <c r="BF1474"/>
  <c r="T1474"/>
  <c r="R1474"/>
  <c r="P1474"/>
  <c r="BI1469"/>
  <c r="BH1469"/>
  <c r="BG1469"/>
  <c r="BF1469"/>
  <c r="T1469"/>
  <c r="R1469"/>
  <c r="P1469"/>
  <c r="BI1463"/>
  <c r="BH1463"/>
  <c r="BG1463"/>
  <c r="BF1463"/>
  <c r="T1463"/>
  <c r="R1463"/>
  <c r="P1463"/>
  <c r="BI1455"/>
  <c r="BH1455"/>
  <c r="BG1455"/>
  <c r="BF1455"/>
  <c r="T1455"/>
  <c r="R1455"/>
  <c r="P1455"/>
  <c r="BI1442"/>
  <c r="BH1442"/>
  <c r="BG1442"/>
  <c r="BF1442"/>
  <c r="T1442"/>
  <c r="R1442"/>
  <c r="P1442"/>
  <c r="BI1434"/>
  <c r="BH1434"/>
  <c r="BG1434"/>
  <c r="BF1434"/>
  <c r="T1434"/>
  <c r="R1434"/>
  <c r="P1434"/>
  <c r="BI1426"/>
  <c r="BH1426"/>
  <c r="BG1426"/>
  <c r="BF1426"/>
  <c r="T1426"/>
  <c r="R1426"/>
  <c r="P1426"/>
  <c r="BI1420"/>
  <c r="BH1420"/>
  <c r="BG1420"/>
  <c r="BF1420"/>
  <c r="T1420"/>
  <c r="R1420"/>
  <c r="P1420"/>
  <c r="BI1408"/>
  <c r="BH1408"/>
  <c r="BG1408"/>
  <c r="BF1408"/>
  <c r="T1408"/>
  <c r="R1408"/>
  <c r="P1408"/>
  <c r="BI1403"/>
  <c r="BH1403"/>
  <c r="BG1403"/>
  <c r="BF1403"/>
  <c r="T1403"/>
  <c r="R1403"/>
  <c r="P1403"/>
  <c r="BI1395"/>
  <c r="BH1395"/>
  <c r="BG1395"/>
  <c r="BF1395"/>
  <c r="T1395"/>
  <c r="R1395"/>
  <c r="P1395"/>
  <c r="BI1389"/>
  <c r="BH1389"/>
  <c r="BG1389"/>
  <c r="BF1389"/>
  <c r="T1389"/>
  <c r="R1389"/>
  <c r="P1389"/>
  <c r="BI1385"/>
  <c r="BH1385"/>
  <c r="BG1385"/>
  <c r="BF1385"/>
  <c r="T1385"/>
  <c r="R1385"/>
  <c r="P1385"/>
  <c r="BI1377"/>
  <c r="BH1377"/>
  <c r="BG1377"/>
  <c r="BF1377"/>
  <c r="T1377"/>
  <c r="R1377"/>
  <c r="P1377"/>
  <c r="BI1373"/>
  <c r="BH1373"/>
  <c r="BG1373"/>
  <c r="BF1373"/>
  <c r="T1373"/>
  <c r="R1373"/>
  <c r="P1373"/>
  <c r="BI1359"/>
  <c r="BH1359"/>
  <c r="BG1359"/>
  <c r="BF1359"/>
  <c r="T1359"/>
  <c r="R1359"/>
  <c r="P1359"/>
  <c r="BI1354"/>
  <c r="BH1354"/>
  <c r="BG1354"/>
  <c r="BF1354"/>
  <c r="T1354"/>
  <c r="R1354"/>
  <c r="P1354"/>
  <c r="BI1348"/>
  <c r="BH1348"/>
  <c r="BG1348"/>
  <c r="BF1348"/>
  <c r="T1348"/>
  <c r="R1348"/>
  <c r="P1348"/>
  <c r="BI1342"/>
  <c r="BH1342"/>
  <c r="BG1342"/>
  <c r="BF1342"/>
  <c r="T1342"/>
  <c r="R1342"/>
  <c r="P1342"/>
  <c r="BI1337"/>
  <c r="BH1337"/>
  <c r="BG1337"/>
  <c r="BF1337"/>
  <c r="T1337"/>
  <c r="R1337"/>
  <c r="P1337"/>
  <c r="BI1330"/>
  <c r="BH1330"/>
  <c r="BG1330"/>
  <c r="BF1330"/>
  <c r="T1330"/>
  <c r="R1330"/>
  <c r="P1330"/>
  <c r="BI1325"/>
  <c r="BH1325"/>
  <c r="BG1325"/>
  <c r="BF1325"/>
  <c r="T1325"/>
  <c r="R1325"/>
  <c r="P1325"/>
  <c r="BI1320"/>
  <c r="BH1320"/>
  <c r="BG1320"/>
  <c r="BF1320"/>
  <c r="T1320"/>
  <c r="R1320"/>
  <c r="P1320"/>
  <c r="BI1315"/>
  <c r="BH1315"/>
  <c r="BG1315"/>
  <c r="BF1315"/>
  <c r="T1315"/>
  <c r="R1315"/>
  <c r="P1315"/>
  <c r="BI1310"/>
  <c r="BH1310"/>
  <c r="BG1310"/>
  <c r="BF1310"/>
  <c r="T1310"/>
  <c r="R1310"/>
  <c r="P1310"/>
  <c r="BI1304"/>
  <c r="BH1304"/>
  <c r="BG1304"/>
  <c r="BF1304"/>
  <c r="T1304"/>
  <c r="R1304"/>
  <c r="P1304"/>
  <c r="BI1299"/>
  <c r="BH1299"/>
  <c r="BG1299"/>
  <c r="BF1299"/>
  <c r="T1299"/>
  <c r="R1299"/>
  <c r="P1299"/>
  <c r="BI1294"/>
  <c r="BH1294"/>
  <c r="BG1294"/>
  <c r="BF1294"/>
  <c r="T1294"/>
  <c r="R1294"/>
  <c r="P1294"/>
  <c r="BI1283"/>
  <c r="BH1283"/>
  <c r="BG1283"/>
  <c r="BF1283"/>
  <c r="T1283"/>
  <c r="R1283"/>
  <c r="P1283"/>
  <c r="BI1278"/>
  <c r="BH1278"/>
  <c r="BG1278"/>
  <c r="BF1278"/>
  <c r="T1278"/>
  <c r="R1278"/>
  <c r="P1278"/>
  <c r="BI1267"/>
  <c r="BH1267"/>
  <c r="BG1267"/>
  <c r="BF1267"/>
  <c r="T1267"/>
  <c r="R1267"/>
  <c r="P1267"/>
  <c r="BI1262"/>
  <c r="BH1262"/>
  <c r="BG1262"/>
  <c r="BF1262"/>
  <c r="T1262"/>
  <c r="R1262"/>
  <c r="P1262"/>
  <c r="BI1254"/>
  <c r="BH1254"/>
  <c r="BG1254"/>
  <c r="BF1254"/>
  <c r="T1254"/>
  <c r="R1254"/>
  <c r="P1254"/>
  <c r="BI1242"/>
  <c r="BH1242"/>
  <c r="BG1242"/>
  <c r="BF1242"/>
  <c r="T1242"/>
  <c r="R1242"/>
  <c r="P1242"/>
  <c r="BI1237"/>
  <c r="BH1237"/>
  <c r="BG1237"/>
  <c r="BF1237"/>
  <c r="T1237"/>
  <c r="R1237"/>
  <c r="P1237"/>
  <c r="BI1232"/>
  <c r="BH1232"/>
  <c r="BG1232"/>
  <c r="BF1232"/>
  <c r="T1232"/>
  <c r="R1232"/>
  <c r="P1232"/>
  <c r="BI1228"/>
  <c r="BH1228"/>
  <c r="BG1228"/>
  <c r="BF1228"/>
  <c r="T1228"/>
  <c r="R1228"/>
  <c r="P1228"/>
  <c r="BI1224"/>
  <c r="BH1224"/>
  <c r="BG1224"/>
  <c r="BF1224"/>
  <c r="T1224"/>
  <c r="R1224"/>
  <c r="P1224"/>
  <c r="BI1217"/>
  <c r="BH1217"/>
  <c r="BG1217"/>
  <c r="BF1217"/>
  <c r="T1217"/>
  <c r="R1217"/>
  <c r="P1217"/>
  <c r="BI1208"/>
  <c r="BH1208"/>
  <c r="BG1208"/>
  <c r="BF1208"/>
  <c r="T1208"/>
  <c r="R1208"/>
  <c r="P1208"/>
  <c r="BI1197"/>
  <c r="BH1197"/>
  <c r="BG1197"/>
  <c r="BF1197"/>
  <c r="T1197"/>
  <c r="R1197"/>
  <c r="P1197"/>
  <c r="BI1191"/>
  <c r="BH1191"/>
  <c r="BG1191"/>
  <c r="BF1191"/>
  <c r="T1191"/>
  <c r="R1191"/>
  <c r="P1191"/>
  <c r="BI1189"/>
  <c r="BH1189"/>
  <c r="BG1189"/>
  <c r="BF1189"/>
  <c r="T1189"/>
  <c r="R1189"/>
  <c r="P1189"/>
  <c r="BI1183"/>
  <c r="BH1183"/>
  <c r="BG1183"/>
  <c r="BF1183"/>
  <c r="T1183"/>
  <c r="R1183"/>
  <c r="P1183"/>
  <c r="BI1174"/>
  <c r="BH1174"/>
  <c r="BG1174"/>
  <c r="BF1174"/>
  <c r="T1174"/>
  <c r="R1174"/>
  <c r="P1174"/>
  <c r="BI1170"/>
  <c r="BH1170"/>
  <c r="BG1170"/>
  <c r="BF1170"/>
  <c r="T1170"/>
  <c r="R1170"/>
  <c r="P1170"/>
  <c r="BI1161"/>
  <c r="BH1161"/>
  <c r="BG1161"/>
  <c r="BF1161"/>
  <c r="T1161"/>
  <c r="R1161"/>
  <c r="P1161"/>
  <c r="BI1154"/>
  <c r="BH1154"/>
  <c r="BG1154"/>
  <c r="BF1154"/>
  <c r="T1154"/>
  <c r="R1154"/>
  <c r="P1154"/>
  <c r="BI1148"/>
  <c r="BH1148"/>
  <c r="BG1148"/>
  <c r="BF1148"/>
  <c r="T1148"/>
  <c r="R1148"/>
  <c r="P1148"/>
  <c r="BI1142"/>
  <c r="BH1142"/>
  <c r="BG1142"/>
  <c r="BF1142"/>
  <c r="T1142"/>
  <c r="R1142"/>
  <c r="P1142"/>
  <c r="BI1140"/>
  <c r="BH1140"/>
  <c r="BG1140"/>
  <c r="BF1140"/>
  <c r="T1140"/>
  <c r="R1140"/>
  <c r="P1140"/>
  <c r="BI1135"/>
  <c r="BH1135"/>
  <c r="BG1135"/>
  <c r="BF1135"/>
  <c r="T1135"/>
  <c r="R1135"/>
  <c r="P1135"/>
  <c r="BI1134"/>
  <c r="BH1134"/>
  <c r="BG1134"/>
  <c r="BF1134"/>
  <c r="T1134"/>
  <c r="R1134"/>
  <c r="P1134"/>
  <c r="BI1129"/>
  <c r="BH1129"/>
  <c r="BG1129"/>
  <c r="BF1129"/>
  <c r="T1129"/>
  <c r="R1129"/>
  <c r="P1129"/>
  <c r="BI1125"/>
  <c r="BH1125"/>
  <c r="BG1125"/>
  <c r="BF1125"/>
  <c r="T1125"/>
  <c r="R1125"/>
  <c r="P1125"/>
  <c r="BI1116"/>
  <c r="BH1116"/>
  <c r="BG1116"/>
  <c r="BF1116"/>
  <c r="T1116"/>
  <c r="R1116"/>
  <c r="P1116"/>
  <c r="BI1106"/>
  <c r="BH1106"/>
  <c r="BG1106"/>
  <c r="BF1106"/>
  <c r="T1106"/>
  <c r="R1106"/>
  <c r="P1106"/>
  <c r="BI1086"/>
  <c r="BH1086"/>
  <c r="BG1086"/>
  <c r="BF1086"/>
  <c r="T1086"/>
  <c r="R1086"/>
  <c r="P1086"/>
  <c r="BI1072"/>
  <c r="BH1072"/>
  <c r="BG1072"/>
  <c r="BF1072"/>
  <c r="T1072"/>
  <c r="R1072"/>
  <c r="P1072"/>
  <c r="BI1052"/>
  <c r="BH1052"/>
  <c r="BG1052"/>
  <c r="BF1052"/>
  <c r="T1052"/>
  <c r="R1052"/>
  <c r="P1052"/>
  <c r="BI1046"/>
  <c r="BH1046"/>
  <c r="BG1046"/>
  <c r="BF1046"/>
  <c r="T1046"/>
  <c r="R1046"/>
  <c r="P1046"/>
  <c r="BI1039"/>
  <c r="BH1039"/>
  <c r="BG1039"/>
  <c r="BF1039"/>
  <c r="T1039"/>
  <c r="R1039"/>
  <c r="P1039"/>
  <c r="BI1031"/>
  <c r="BH1031"/>
  <c r="BG1031"/>
  <c r="BF1031"/>
  <c r="T1031"/>
  <c r="R1031"/>
  <c r="P1031"/>
  <c r="BI1020"/>
  <c r="BH1020"/>
  <c r="BG1020"/>
  <c r="BF1020"/>
  <c r="T1020"/>
  <c r="R1020"/>
  <c r="P1020"/>
  <c r="BI1013"/>
  <c r="BH1013"/>
  <c r="BG1013"/>
  <c r="BF1013"/>
  <c r="T1013"/>
  <c r="R1013"/>
  <c r="P1013"/>
  <c r="BI1006"/>
  <c r="BH1006"/>
  <c r="BG1006"/>
  <c r="BF1006"/>
  <c r="T1006"/>
  <c r="R1006"/>
  <c r="P1006"/>
  <c r="BI999"/>
  <c r="BH999"/>
  <c r="BG999"/>
  <c r="BF999"/>
  <c r="T999"/>
  <c r="R999"/>
  <c r="P999"/>
  <c r="BI992"/>
  <c r="BH992"/>
  <c r="BG992"/>
  <c r="BF992"/>
  <c r="T992"/>
  <c r="R992"/>
  <c r="P992"/>
  <c r="BI976"/>
  <c r="BH976"/>
  <c r="BG976"/>
  <c r="BF976"/>
  <c r="T976"/>
  <c r="R976"/>
  <c r="P976"/>
  <c r="BI974"/>
  <c r="BH974"/>
  <c r="BG974"/>
  <c r="BF974"/>
  <c r="T974"/>
  <c r="R974"/>
  <c r="P974"/>
  <c r="BI967"/>
  <c r="BH967"/>
  <c r="BG967"/>
  <c r="BF967"/>
  <c r="T967"/>
  <c r="R967"/>
  <c r="P967"/>
  <c r="BI965"/>
  <c r="BH965"/>
  <c r="BG965"/>
  <c r="BF965"/>
  <c r="T965"/>
  <c r="R965"/>
  <c r="P965"/>
  <c r="BI956"/>
  <c r="BH956"/>
  <c r="BG956"/>
  <c r="BF956"/>
  <c r="T956"/>
  <c r="R956"/>
  <c r="P956"/>
  <c r="BI954"/>
  <c r="BH954"/>
  <c r="BG954"/>
  <c r="BF954"/>
  <c r="T954"/>
  <c r="R954"/>
  <c r="P954"/>
  <c r="BI947"/>
  <c r="BH947"/>
  <c r="BG947"/>
  <c r="BF947"/>
  <c r="T947"/>
  <c r="R947"/>
  <c r="P947"/>
  <c r="BI936"/>
  <c r="BH936"/>
  <c r="BG936"/>
  <c r="BF936"/>
  <c r="T936"/>
  <c r="R936"/>
  <c r="P936"/>
  <c r="BI925"/>
  <c r="BH925"/>
  <c r="BG925"/>
  <c r="BF925"/>
  <c r="T925"/>
  <c r="R925"/>
  <c r="P925"/>
  <c r="BI915"/>
  <c r="BH915"/>
  <c r="BG915"/>
  <c r="BF915"/>
  <c r="T915"/>
  <c r="R915"/>
  <c r="P915"/>
  <c r="BI904"/>
  <c r="BH904"/>
  <c r="BG904"/>
  <c r="BF904"/>
  <c r="T904"/>
  <c r="R904"/>
  <c r="P904"/>
  <c r="BI893"/>
  <c r="BH893"/>
  <c r="BG893"/>
  <c r="BF893"/>
  <c r="T893"/>
  <c r="R893"/>
  <c r="P893"/>
  <c r="BI873"/>
  <c r="BH873"/>
  <c r="BG873"/>
  <c r="BF873"/>
  <c r="T873"/>
  <c r="R873"/>
  <c r="P873"/>
  <c r="BI849"/>
  <c r="BH849"/>
  <c r="BG849"/>
  <c r="BF849"/>
  <c r="T849"/>
  <c r="R849"/>
  <c r="P849"/>
  <c r="BI826"/>
  <c r="BH826"/>
  <c r="BG826"/>
  <c r="BF826"/>
  <c r="T826"/>
  <c r="R826"/>
  <c r="P826"/>
  <c r="BI817"/>
  <c r="BH817"/>
  <c r="BG817"/>
  <c r="BF817"/>
  <c r="T817"/>
  <c r="R817"/>
  <c r="P817"/>
  <c r="BI816"/>
  <c r="BH816"/>
  <c r="BG816"/>
  <c r="BF816"/>
  <c r="T816"/>
  <c r="R816"/>
  <c r="P816"/>
  <c r="BI809"/>
  <c r="BH809"/>
  <c r="BG809"/>
  <c r="BF809"/>
  <c r="T809"/>
  <c r="R809"/>
  <c r="P809"/>
  <c r="BI808"/>
  <c r="BH808"/>
  <c r="BG808"/>
  <c r="BF808"/>
  <c r="T808"/>
  <c r="R808"/>
  <c r="P808"/>
  <c r="BI801"/>
  <c r="BH801"/>
  <c r="BG801"/>
  <c r="BF801"/>
  <c r="T801"/>
  <c r="R801"/>
  <c r="P801"/>
  <c r="BI794"/>
  <c r="BH794"/>
  <c r="BG794"/>
  <c r="BF794"/>
  <c r="T794"/>
  <c r="R794"/>
  <c r="P794"/>
  <c r="BI781"/>
  <c r="BH781"/>
  <c r="BG781"/>
  <c r="BF781"/>
  <c r="T781"/>
  <c r="R781"/>
  <c r="P781"/>
  <c r="BI764"/>
  <c r="BH764"/>
  <c r="BG764"/>
  <c r="BF764"/>
  <c r="T764"/>
  <c r="R764"/>
  <c r="P764"/>
  <c r="BI763"/>
  <c r="BH763"/>
  <c r="BG763"/>
  <c r="BF763"/>
  <c r="T763"/>
  <c r="R763"/>
  <c r="P763"/>
  <c r="BI748"/>
  <c r="BH748"/>
  <c r="BG748"/>
  <c r="BF748"/>
  <c r="T748"/>
  <c r="R748"/>
  <c r="P748"/>
  <c r="BI734"/>
  <c r="BH734"/>
  <c r="BG734"/>
  <c r="BF734"/>
  <c r="T734"/>
  <c r="R734"/>
  <c r="P734"/>
  <c r="BI718"/>
  <c r="BH718"/>
  <c r="BG718"/>
  <c r="BF718"/>
  <c r="T718"/>
  <c r="R718"/>
  <c r="P718"/>
  <c r="BI717"/>
  <c r="BH717"/>
  <c r="BG717"/>
  <c r="BF717"/>
  <c r="T717"/>
  <c r="R717"/>
  <c r="P717"/>
  <c r="BI704"/>
  <c r="BH704"/>
  <c r="BG704"/>
  <c r="BF704"/>
  <c r="T704"/>
  <c r="R704"/>
  <c r="P704"/>
  <c r="BI703"/>
  <c r="BH703"/>
  <c r="BG703"/>
  <c r="BF703"/>
  <c r="T703"/>
  <c r="R703"/>
  <c r="P703"/>
  <c r="BI686"/>
  <c r="BH686"/>
  <c r="BG686"/>
  <c r="BF686"/>
  <c r="T686"/>
  <c r="R686"/>
  <c r="P686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2"/>
  <c r="BH652"/>
  <c r="BG652"/>
  <c r="BF652"/>
  <c r="T652"/>
  <c r="R652"/>
  <c r="P652"/>
  <c r="BI651"/>
  <c r="BH651"/>
  <c r="BG651"/>
  <c r="BF651"/>
  <c r="T651"/>
  <c r="R651"/>
  <c r="P651"/>
  <c r="BI647"/>
  <c r="BH647"/>
  <c r="BG647"/>
  <c r="BF647"/>
  <c r="T647"/>
  <c r="R647"/>
  <c r="P647"/>
  <c r="BI641"/>
  <c r="BH641"/>
  <c r="BG641"/>
  <c r="BF641"/>
  <c r="T641"/>
  <c r="R641"/>
  <c r="P641"/>
  <c r="BI635"/>
  <c r="BH635"/>
  <c r="BG635"/>
  <c r="BF635"/>
  <c r="T635"/>
  <c r="R635"/>
  <c r="P635"/>
  <c r="BI622"/>
  <c r="BH622"/>
  <c r="BG622"/>
  <c r="BF622"/>
  <c r="T622"/>
  <c r="R622"/>
  <c r="P622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4"/>
  <c r="BH604"/>
  <c r="BG604"/>
  <c r="BF604"/>
  <c r="T604"/>
  <c r="R604"/>
  <c r="P604"/>
  <c r="BI585"/>
  <c r="BH585"/>
  <c r="BG585"/>
  <c r="BF585"/>
  <c r="T585"/>
  <c r="R585"/>
  <c r="P585"/>
  <c r="BI577"/>
  <c r="BH577"/>
  <c r="BG577"/>
  <c r="BF577"/>
  <c r="T577"/>
  <c r="R577"/>
  <c r="P577"/>
  <c r="BI556"/>
  <c r="BH556"/>
  <c r="BG556"/>
  <c r="BF556"/>
  <c r="T556"/>
  <c r="R556"/>
  <c r="P556"/>
  <c r="BI544"/>
  <c r="BH544"/>
  <c r="BG544"/>
  <c r="BF544"/>
  <c r="T544"/>
  <c r="R544"/>
  <c r="P544"/>
  <c r="BI537"/>
  <c r="BH537"/>
  <c r="BG537"/>
  <c r="BF537"/>
  <c r="T537"/>
  <c r="R537"/>
  <c r="P537"/>
  <c r="BI529"/>
  <c r="BH529"/>
  <c r="BG529"/>
  <c r="BF529"/>
  <c r="T529"/>
  <c r="R529"/>
  <c r="P529"/>
  <c r="BI521"/>
  <c r="BH521"/>
  <c r="BG521"/>
  <c r="BF521"/>
  <c r="T521"/>
  <c r="R521"/>
  <c r="P521"/>
  <c r="BI516"/>
  <c r="BH516"/>
  <c r="BG516"/>
  <c r="BF516"/>
  <c r="T516"/>
  <c r="R516"/>
  <c r="P516"/>
  <c r="BI515"/>
  <c r="BH515"/>
  <c r="BG515"/>
  <c r="BF515"/>
  <c r="T515"/>
  <c r="R515"/>
  <c r="P515"/>
  <c r="BI499"/>
  <c r="BH499"/>
  <c r="BG499"/>
  <c r="BF499"/>
  <c r="T499"/>
  <c r="R499"/>
  <c r="P499"/>
  <c r="BI494"/>
  <c r="BH494"/>
  <c r="BG494"/>
  <c r="BF494"/>
  <c r="T494"/>
  <c r="R494"/>
  <c r="P494"/>
  <c r="BI476"/>
  <c r="BH476"/>
  <c r="BG476"/>
  <c r="BF476"/>
  <c r="T476"/>
  <c r="R476"/>
  <c r="P476"/>
  <c r="BI431"/>
  <c r="BH431"/>
  <c r="BG431"/>
  <c r="BF431"/>
  <c r="T431"/>
  <c r="R431"/>
  <c r="P431"/>
  <c r="BI430"/>
  <c r="BH430"/>
  <c r="BG430"/>
  <c r="BF430"/>
  <c r="T430"/>
  <c r="R430"/>
  <c r="P430"/>
  <c r="BI400"/>
  <c r="BH400"/>
  <c r="BG400"/>
  <c r="BF400"/>
  <c r="T400"/>
  <c r="R400"/>
  <c r="P400"/>
  <c r="BI386"/>
  <c r="BH386"/>
  <c r="BG386"/>
  <c r="BF386"/>
  <c r="T386"/>
  <c r="R386"/>
  <c r="P386"/>
  <c r="BI369"/>
  <c r="BH369"/>
  <c r="BG369"/>
  <c r="BF369"/>
  <c r="T369"/>
  <c r="R369"/>
  <c r="P369"/>
  <c r="BI345"/>
  <c r="BH345"/>
  <c r="BG345"/>
  <c r="BF345"/>
  <c r="T345"/>
  <c r="R345"/>
  <c r="P345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28"/>
  <c r="BH228"/>
  <c r="BG228"/>
  <c r="BF228"/>
  <c r="T228"/>
  <c r="R228"/>
  <c r="P228"/>
  <c r="BI217"/>
  <c r="BH217"/>
  <c r="BG217"/>
  <c r="BF217"/>
  <c r="T217"/>
  <c r="R217"/>
  <c r="P217"/>
  <c r="BI211"/>
  <c r="BH211"/>
  <c r="BG211"/>
  <c r="BF211"/>
  <c r="T211"/>
  <c r="R211"/>
  <c r="P211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J138"/>
  <c r="F138"/>
  <c r="F136"/>
  <c r="E134"/>
  <c r="J91"/>
  <c r="F91"/>
  <c r="F89"/>
  <c r="E87"/>
  <c r="J24"/>
  <c r="E24"/>
  <c r="J139"/>
  <c r="J23"/>
  <c r="J18"/>
  <c r="E18"/>
  <c r="F92"/>
  <c r="J17"/>
  <c r="J12"/>
  <c r="J136"/>
  <c r="E7"/>
  <c r="E85"/>
  <c i="1" r="L90"/>
  <c r="AM90"/>
  <c r="AM89"/>
  <c r="L89"/>
  <c r="AM87"/>
  <c r="L87"/>
  <c r="L85"/>
  <c r="L84"/>
  <c i="11" r="BK125"/>
  <c i="10" r="BK210"/>
  <c r="BK208"/>
  <c r="J206"/>
  <c r="BK205"/>
  <c r="BK202"/>
  <c r="BK199"/>
  <c r="BK197"/>
  <c r="J195"/>
  <c r="BK189"/>
  <c r="J188"/>
  <c r="J185"/>
  <c r="J183"/>
  <c r="J176"/>
  <c r="BK174"/>
  <c r="J172"/>
  <c r="BK170"/>
  <c r="BK166"/>
  <c r="BK163"/>
  <c r="J152"/>
  <c r="BK149"/>
  <c r="J148"/>
  <c r="J146"/>
  <c r="J145"/>
  <c r="BK144"/>
  <c r="J142"/>
  <c r="J140"/>
  <c r="BK132"/>
  <c r="J126"/>
  <c r="BK124"/>
  <c r="J121"/>
  <c i="9" r="BK235"/>
  <c r="J235"/>
  <c r="J233"/>
  <c r="BK229"/>
  <c r="J221"/>
  <c r="J217"/>
  <c r="BK211"/>
  <c r="J209"/>
  <c r="BK201"/>
  <c r="J199"/>
  <c r="BK193"/>
  <c r="J189"/>
  <c r="BK185"/>
  <c r="BK173"/>
  <c r="BK171"/>
  <c r="BK169"/>
  <c r="BK163"/>
  <c r="BK161"/>
  <c r="BK159"/>
  <c r="J155"/>
  <c r="BK145"/>
  <c r="BK143"/>
  <c r="BK139"/>
  <c r="BK137"/>
  <c r="BK133"/>
  <c r="J131"/>
  <c r="BK127"/>
  <c r="J124"/>
  <c r="J122"/>
  <c i="8" r="J276"/>
  <c r="BK275"/>
  <c r="J273"/>
  <c r="BK270"/>
  <c r="BK269"/>
  <c r="BK264"/>
  <c r="BK262"/>
  <c r="J261"/>
  <c r="BK260"/>
  <c r="BK256"/>
  <c r="BK255"/>
  <c r="J254"/>
  <c r="BK253"/>
  <c r="BK252"/>
  <c r="J251"/>
  <c r="J250"/>
  <c r="BK248"/>
  <c r="J247"/>
  <c r="BK242"/>
  <c r="J241"/>
  <c r="BK239"/>
  <c r="BK238"/>
  <c r="BK236"/>
  <c r="J234"/>
  <c r="BK233"/>
  <c r="J232"/>
  <c r="BK228"/>
  <c r="J227"/>
  <c r="J226"/>
  <c r="J225"/>
  <c r="BK223"/>
  <c r="J222"/>
  <c r="BK220"/>
  <c r="BK217"/>
  <c r="J216"/>
  <c r="J214"/>
  <c r="J213"/>
  <c r="BK210"/>
  <c r="J208"/>
  <c r="BK203"/>
  <c r="BK202"/>
  <c r="BK201"/>
  <c r="J198"/>
  <c r="BK194"/>
  <c r="J193"/>
  <c r="J191"/>
  <c r="J190"/>
  <c r="J186"/>
  <c r="BK185"/>
  <c r="J184"/>
  <c r="BK183"/>
  <c r="BK182"/>
  <c r="J181"/>
  <c r="J178"/>
  <c r="BK177"/>
  <c r="BK174"/>
  <c r="J172"/>
  <c r="J168"/>
  <c r="J165"/>
  <c r="BK161"/>
  <c r="J160"/>
  <c r="J158"/>
  <c r="J155"/>
  <c r="J146"/>
  <c r="J145"/>
  <c r="BK144"/>
  <c r="BK142"/>
  <c r="BK141"/>
  <c r="J139"/>
  <c r="BK137"/>
  <c r="J136"/>
  <c r="BK135"/>
  <c r="J128"/>
  <c r="J127"/>
  <c r="J126"/>
  <c i="7" r="BK171"/>
  <c r="J169"/>
  <c r="J168"/>
  <c r="J166"/>
  <c r="BK164"/>
  <c r="J163"/>
  <c r="J162"/>
  <c r="BK160"/>
  <c i="6" r="J128"/>
  <c r="BK126"/>
  <c r="BK125"/>
  <c i="5" r="J154"/>
  <c r="J150"/>
  <c r="BK149"/>
  <c r="J145"/>
  <c r="J139"/>
  <c r="BK138"/>
  <c r="J136"/>
  <c r="J134"/>
  <c r="J130"/>
  <c r="BK128"/>
  <c r="BK125"/>
  <c r="BK123"/>
  <c r="J121"/>
  <c i="4" r="J153"/>
  <c r="BK141"/>
  <c r="J139"/>
  <c r="J136"/>
  <c r="J134"/>
  <c r="J131"/>
  <c r="BK129"/>
  <c r="BK125"/>
  <c r="BK123"/>
  <c r="J121"/>
  <c i="3" r="BK121"/>
  <c i="2" r="J2441"/>
  <c r="BK2421"/>
  <c r="BK2401"/>
  <c r="BK2357"/>
  <c r="BK2350"/>
  <c r="BK2342"/>
  <c r="BK2323"/>
  <c r="BK2297"/>
  <c r="BK2262"/>
  <c r="BK2241"/>
  <c r="J2221"/>
  <c r="J2210"/>
  <c r="BK2205"/>
  <c r="BK2200"/>
  <c r="BK2186"/>
  <c r="BK2158"/>
  <c r="J2152"/>
  <c r="BK2144"/>
  <c r="BK2115"/>
  <c r="J2110"/>
  <c r="J2109"/>
  <c r="J2104"/>
  <c r="BK2074"/>
  <c r="BK2057"/>
  <c r="J2051"/>
  <c r="J2050"/>
  <c r="BK2049"/>
  <c r="J2036"/>
  <c r="BK2032"/>
  <c r="J2018"/>
  <c r="BK2014"/>
  <c r="J2012"/>
  <c r="BK1982"/>
  <c r="BK1980"/>
  <c r="BK1954"/>
  <c r="J1953"/>
  <c r="J1935"/>
  <c r="J1927"/>
  <c r="BK1909"/>
  <c r="BK1904"/>
  <c r="J1898"/>
  <c r="J1894"/>
  <c r="BK1889"/>
  <c r="J1875"/>
  <c r="BK1863"/>
  <c r="J1857"/>
  <c r="BK1840"/>
  <c r="BK1823"/>
  <c r="J1806"/>
  <c r="BK1804"/>
  <c r="BK1774"/>
  <c r="J1749"/>
  <c r="J1746"/>
  <c r="J1744"/>
  <c r="J1742"/>
  <c r="J1704"/>
  <c r="BK1673"/>
  <c r="J1671"/>
  <c r="J1655"/>
  <c r="BK1645"/>
  <c r="BK1643"/>
  <c r="BK1607"/>
  <c r="BK1606"/>
  <c r="J1605"/>
  <c r="BK1602"/>
  <c r="BK1601"/>
  <c r="J1600"/>
  <c r="BK1597"/>
  <c r="BK1596"/>
  <c r="J1590"/>
  <c r="BK1580"/>
  <c r="BK1575"/>
  <c r="BK1560"/>
  <c r="J1552"/>
  <c r="J1516"/>
  <c r="J1511"/>
  <c r="BK1500"/>
  <c r="BK1495"/>
  <c r="BK1490"/>
  <c r="J1478"/>
  <c r="BK1474"/>
  <c r="J1469"/>
  <c r="BK1442"/>
  <c r="J1434"/>
  <c r="BK1408"/>
  <c r="J1395"/>
  <c r="BK1389"/>
  <c r="BK1385"/>
  <c r="J1377"/>
  <c r="BK1354"/>
  <c r="J1278"/>
  <c r="J1267"/>
  <c r="BK1242"/>
  <c r="J1232"/>
  <c r="BK1228"/>
  <c r="BK1208"/>
  <c r="BK1197"/>
  <c r="J1191"/>
  <c r="J1161"/>
  <c r="J1154"/>
  <c r="J1135"/>
  <c r="J1125"/>
  <c r="J1106"/>
  <c r="BK1086"/>
  <c r="BK1072"/>
  <c r="BK1020"/>
  <c r="BK999"/>
  <c r="J967"/>
  <c r="BK965"/>
  <c r="BK904"/>
  <c r="BK893"/>
  <c r="BK873"/>
  <c r="J849"/>
  <c r="BK826"/>
  <c r="BK817"/>
  <c r="BK816"/>
  <c r="BK809"/>
  <c r="BK781"/>
  <c r="J764"/>
  <c r="J703"/>
  <c r="BK665"/>
  <c r="BK664"/>
  <c r="J660"/>
  <c r="BK652"/>
  <c r="J556"/>
  <c r="J544"/>
  <c r="BK521"/>
  <c r="BK499"/>
  <c r="J494"/>
  <c r="J476"/>
  <c r="J431"/>
  <c r="J430"/>
  <c r="J400"/>
  <c r="BK386"/>
  <c r="BK312"/>
  <c r="J310"/>
  <c r="J295"/>
  <c r="J284"/>
  <c r="BK278"/>
  <c r="BK276"/>
  <c r="BK268"/>
  <c r="J262"/>
  <c r="BK246"/>
  <c r="BK235"/>
  <c r="BK234"/>
  <c r="J228"/>
  <c r="J217"/>
  <c r="BK211"/>
  <c r="J200"/>
  <c r="BK188"/>
  <c r="J175"/>
  <c r="BK169"/>
  <c r="BK151"/>
  <c r="BK145"/>
  <c i="11" r="J139"/>
  <c r="J137"/>
  <c r="BK135"/>
  <c r="J134"/>
  <c r="J132"/>
  <c r="BK131"/>
  <c r="J130"/>
  <c r="J128"/>
  <c r="J126"/>
  <c r="J125"/>
  <c i="10" r="J205"/>
  <c r="BK204"/>
  <c r="BK203"/>
  <c r="J202"/>
  <c r="J201"/>
  <c r="J198"/>
  <c r="J197"/>
  <c r="J196"/>
  <c r="BK194"/>
  <c r="BK193"/>
  <c r="J192"/>
  <c r="BK191"/>
  <c r="BK190"/>
  <c r="BK187"/>
  <c r="J186"/>
  <c r="BK185"/>
  <c r="J184"/>
  <c r="BK183"/>
  <c r="BK181"/>
  <c r="BK177"/>
  <c r="BK172"/>
  <c r="BK168"/>
  <c r="J160"/>
  <c r="BK158"/>
  <c r="J156"/>
  <c r="BK150"/>
  <c r="J149"/>
  <c r="BK148"/>
  <c r="J144"/>
  <c r="BK140"/>
  <c r="BK138"/>
  <c r="BK136"/>
  <c r="BK130"/>
  <c r="BK126"/>
  <c i="9" r="BK231"/>
  <c r="J229"/>
  <c r="J227"/>
  <c r="BK225"/>
  <c r="BK223"/>
  <c r="BK221"/>
  <c r="J219"/>
  <c r="BK217"/>
  <c r="BK215"/>
  <c r="BK213"/>
  <c r="BK207"/>
  <c r="J205"/>
  <c r="BK203"/>
  <c r="J197"/>
  <c r="BK191"/>
  <c r="BK183"/>
  <c r="BK181"/>
  <c r="J179"/>
  <c r="J177"/>
  <c r="J175"/>
  <c r="J169"/>
  <c r="BK167"/>
  <c r="J161"/>
  <c r="J157"/>
  <c r="BK155"/>
  <c r="J153"/>
  <c r="BK147"/>
  <c r="J145"/>
  <c r="J143"/>
  <c r="BK131"/>
  <c r="BK129"/>
  <c r="J127"/>
  <c r="BK122"/>
  <c r="J121"/>
  <c i="8" r="BK278"/>
  <c r="J277"/>
  <c r="BK274"/>
  <c r="J272"/>
  <c r="J268"/>
  <c r="J267"/>
  <c r="BK266"/>
  <c r="J265"/>
  <c r="J264"/>
  <c r="J262"/>
  <c r="J253"/>
  <c r="BK250"/>
  <c r="J246"/>
  <c r="BK245"/>
  <c r="J244"/>
  <c r="J242"/>
  <c r="J238"/>
  <c r="BK237"/>
  <c r="J236"/>
  <c r="J233"/>
  <c r="BK229"/>
  <c r="BK226"/>
  <c r="BK224"/>
  <c r="J223"/>
  <c r="BK221"/>
  <c r="J220"/>
  <c r="J219"/>
  <c r="BK218"/>
  <c r="BK216"/>
  <c r="J215"/>
  <c r="BK213"/>
  <c r="J212"/>
  <c r="J211"/>
  <c r="BK204"/>
  <c r="J202"/>
  <c r="BK200"/>
  <c r="J199"/>
  <c r="BK197"/>
  <c r="J196"/>
  <c r="J187"/>
  <c r="J183"/>
  <c r="J180"/>
  <c r="BK179"/>
  <c r="BK176"/>
  <c r="J173"/>
  <c r="BK172"/>
  <c r="J171"/>
  <c r="J169"/>
  <c r="BK167"/>
  <c r="J166"/>
  <c r="BK158"/>
  <c r="J157"/>
  <c r="BK156"/>
  <c r="BK152"/>
  <c r="J151"/>
  <c r="J150"/>
  <c r="J144"/>
  <c r="BK143"/>
  <c r="BK138"/>
  <c r="J135"/>
  <c r="BK131"/>
  <c r="BK130"/>
  <c r="BK129"/>
  <c r="BK127"/>
  <c i="7" r="BK163"/>
  <c r="BK162"/>
  <c r="BK161"/>
  <c r="J160"/>
  <c r="J158"/>
  <c r="BK156"/>
  <c r="J154"/>
  <c r="J153"/>
  <c r="J152"/>
  <c r="J151"/>
  <c r="J149"/>
  <c r="BK148"/>
  <c r="BK147"/>
  <c r="J145"/>
  <c r="BK141"/>
  <c r="J139"/>
  <c r="J133"/>
  <c r="BK132"/>
  <c r="J128"/>
  <c r="J127"/>
  <c r="J123"/>
  <c r="BK121"/>
  <c i="6" r="J166"/>
  <c r="J163"/>
  <c r="J162"/>
  <c r="J160"/>
  <c r="J159"/>
  <c r="J158"/>
  <c r="BK155"/>
  <c r="J153"/>
  <c r="J151"/>
  <c r="BK148"/>
  <c r="BK147"/>
  <c r="BK145"/>
  <c r="J144"/>
  <c r="BK142"/>
  <c r="BK141"/>
  <c r="J139"/>
  <c r="BK138"/>
  <c r="BK133"/>
  <c r="J132"/>
  <c r="BK128"/>
  <c i="5" r="J153"/>
  <c r="BK147"/>
  <c r="J146"/>
  <c r="BK144"/>
  <c r="J143"/>
  <c r="J138"/>
  <c r="BK134"/>
  <c r="J132"/>
  <c r="J126"/>
  <c r="J125"/>
  <c r="J123"/>
  <c i="4" r="BK151"/>
  <c r="BK150"/>
  <c r="J147"/>
  <c r="J145"/>
  <c r="J144"/>
  <c r="J143"/>
  <c r="BK137"/>
  <c r="J129"/>
  <c r="J127"/>
  <c r="J125"/>
  <c r="J123"/>
  <c r="J122"/>
  <c r="BK121"/>
  <c i="3" r="J121"/>
  <c i="2" r="BK2633"/>
  <c r="J2633"/>
  <c r="BK2611"/>
  <c r="J2611"/>
  <c r="BK2605"/>
  <c r="J2605"/>
  <c r="BK2600"/>
  <c r="J2600"/>
  <c r="BK2594"/>
  <c r="J2594"/>
  <c r="BK2588"/>
  <c r="J2588"/>
  <c r="BK2582"/>
  <c r="J2582"/>
  <c r="BK2576"/>
  <c r="J2576"/>
  <c r="BK2570"/>
  <c r="J2570"/>
  <c r="BK2546"/>
  <c r="J2546"/>
  <c r="BK2540"/>
  <c r="J2540"/>
  <c r="BK2516"/>
  <c r="J2516"/>
  <c r="BK2510"/>
  <c r="J2510"/>
  <c r="BK2508"/>
  <c r="J2508"/>
  <c r="BK2506"/>
  <c r="J2506"/>
  <c r="BK2501"/>
  <c r="J2501"/>
  <c r="BK2499"/>
  <c r="J2499"/>
  <c r="BK2494"/>
  <c r="J2494"/>
  <c r="BK2474"/>
  <c r="J2474"/>
  <c r="BK2465"/>
  <c r="J2465"/>
  <c r="J2443"/>
  <c r="BK2441"/>
  <c r="J2401"/>
  <c r="J2381"/>
  <c r="J2379"/>
  <c r="J2342"/>
  <c r="J2340"/>
  <c r="J2323"/>
  <c r="BK2315"/>
  <c r="J2308"/>
  <c r="BK2288"/>
  <c r="J2281"/>
  <c r="J2262"/>
  <c r="BK2215"/>
  <c r="J2195"/>
  <c r="BK2191"/>
  <c r="J2186"/>
  <c r="BK2181"/>
  <c r="BK2176"/>
  <c r="BK2169"/>
  <c r="BK2148"/>
  <c r="J2144"/>
  <c r="BK2140"/>
  <c r="BK2135"/>
  <c r="J2130"/>
  <c r="BK2125"/>
  <c r="BK2103"/>
  <c r="J2098"/>
  <c r="J2080"/>
  <c r="J2074"/>
  <c r="J2068"/>
  <c r="BK2062"/>
  <c r="J2060"/>
  <c r="J2048"/>
  <c r="BK1988"/>
  <c r="J1980"/>
  <c r="J1968"/>
  <c r="J1956"/>
  <c r="BK1948"/>
  <c r="BK1947"/>
  <c r="BK1941"/>
  <c r="BK1935"/>
  <c r="BK1927"/>
  <c r="J1920"/>
  <c r="J1885"/>
  <c r="J1877"/>
  <c r="J1865"/>
  <c r="J1863"/>
  <c r="BK1854"/>
  <c r="BK1846"/>
  <c r="BK1782"/>
  <c r="J1778"/>
  <c r="J1772"/>
  <c r="J1762"/>
  <c r="J1760"/>
  <c r="J1752"/>
  <c r="BK1744"/>
  <c r="BK1742"/>
  <c r="J1737"/>
  <c r="BK1735"/>
  <c r="J1706"/>
  <c r="BK1655"/>
  <c r="BK1653"/>
  <c r="BK1609"/>
  <c r="J1606"/>
  <c r="J1603"/>
  <c r="J1602"/>
  <c r="J1598"/>
  <c r="BK1590"/>
  <c r="J1565"/>
  <c r="J1547"/>
  <c r="J1537"/>
  <c r="BK1533"/>
  <c r="BK1511"/>
  <c r="J1502"/>
  <c r="BK1501"/>
  <c r="BK1463"/>
  <c r="BK1420"/>
  <c r="BK1395"/>
  <c r="J1389"/>
  <c r="BK1377"/>
  <c r="J1373"/>
  <c r="BK1348"/>
  <c r="BK1342"/>
  <c r="BK1320"/>
  <c r="J1315"/>
  <c r="J1310"/>
  <c r="J1304"/>
  <c r="BK1254"/>
  <c r="J1242"/>
  <c r="BK1224"/>
  <c r="BK1217"/>
  <c r="J1208"/>
  <c r="J1197"/>
  <c r="BK1183"/>
  <c r="J1174"/>
  <c r="BK1170"/>
  <c r="BK1161"/>
  <c r="BK1154"/>
  <c r="BK1148"/>
  <c r="J1140"/>
  <c r="BK1135"/>
  <c r="J1134"/>
  <c r="J1072"/>
  <c r="J1052"/>
  <c r="BK1039"/>
  <c r="BK1031"/>
  <c r="BK1006"/>
  <c r="J999"/>
  <c r="BK992"/>
  <c r="J976"/>
  <c r="J974"/>
  <c r="BK956"/>
  <c r="BK954"/>
  <c r="J947"/>
  <c r="J873"/>
  <c r="BK808"/>
  <c r="BK801"/>
  <c r="BK794"/>
  <c r="J781"/>
  <c r="J763"/>
  <c r="BK718"/>
  <c r="BK717"/>
  <c r="BK686"/>
  <c r="BK672"/>
  <c r="J665"/>
  <c r="J664"/>
  <c r="BK660"/>
  <c r="J656"/>
  <c r="J652"/>
  <c r="J651"/>
  <c r="J647"/>
  <c r="BK641"/>
  <c r="J635"/>
  <c r="J611"/>
  <c r="BK604"/>
  <c r="J585"/>
  <c r="BK537"/>
  <c r="BK515"/>
  <c r="BK476"/>
  <c r="BK431"/>
  <c r="J386"/>
  <c r="BK369"/>
  <c r="BK317"/>
  <c r="J312"/>
  <c r="J305"/>
  <c r="BK293"/>
  <c r="J287"/>
  <c r="BK284"/>
  <c r="BK281"/>
  <c r="J278"/>
  <c r="BK262"/>
  <c r="J256"/>
  <c r="J254"/>
  <c r="BK238"/>
  <c r="J235"/>
  <c r="BK217"/>
  <c r="J211"/>
  <c r="BK175"/>
  <c r="BK155"/>
  <c r="J151"/>
  <c r="J145"/>
  <c i="1" r="AS97"/>
  <c i="11" r="BK137"/>
  <c r="BK132"/>
  <c r="J131"/>
  <c r="BK130"/>
  <c r="J127"/>
  <c r="BK126"/>
  <c i="10" r="J208"/>
  <c r="BK206"/>
  <c r="J204"/>
  <c r="J199"/>
  <c r="BK198"/>
  <c r="BK192"/>
  <c r="J189"/>
  <c r="BK188"/>
  <c r="J187"/>
  <c r="BK184"/>
  <c r="BK179"/>
  <c r="J177"/>
  <c r="J170"/>
  <c r="J168"/>
  <c r="J166"/>
  <c r="J164"/>
  <c r="BK162"/>
  <c r="BK154"/>
  <c r="BK152"/>
  <c r="BK151"/>
  <c r="J150"/>
  <c r="BK146"/>
  <c r="BK145"/>
  <c r="BK142"/>
  <c r="J136"/>
  <c r="BK134"/>
  <c r="J132"/>
  <c r="J130"/>
  <c r="BK128"/>
  <c r="J124"/>
  <c r="J122"/>
  <c i="9" r="BK227"/>
  <c r="J225"/>
  <c r="J223"/>
  <c r="BK219"/>
  <c r="J215"/>
  <c r="J211"/>
  <c r="BK209"/>
  <c r="J201"/>
  <c r="J195"/>
  <c r="BK189"/>
  <c r="BK187"/>
  <c r="J185"/>
  <c r="J181"/>
  <c r="BK177"/>
  <c r="BK175"/>
  <c r="J173"/>
  <c r="J165"/>
  <c r="J159"/>
  <c r="BK157"/>
  <c r="BK153"/>
  <c r="J151"/>
  <c r="J149"/>
  <c r="J141"/>
  <c r="J139"/>
  <c r="J137"/>
  <c r="J135"/>
  <c r="J129"/>
  <c r="J125"/>
  <c r="BK124"/>
  <c r="BK121"/>
  <c i="8" r="BK279"/>
  <c r="J279"/>
  <c r="J278"/>
  <c r="BK277"/>
  <c r="BK273"/>
  <c r="BK272"/>
  <c r="BK271"/>
  <c r="J270"/>
  <c r="J269"/>
  <c r="BK268"/>
  <c r="BK267"/>
  <c r="J266"/>
  <c r="BK265"/>
  <c r="J259"/>
  <c r="BK258"/>
  <c r="J257"/>
  <c r="BK254"/>
  <c r="J252"/>
  <c r="BK251"/>
  <c r="BK247"/>
  <c r="BK246"/>
  <c r="BK240"/>
  <c r="J239"/>
  <c r="J235"/>
  <c r="BK232"/>
  <c r="J229"/>
  <c r="BK225"/>
  <c r="BK215"/>
  <c r="BK211"/>
  <c r="J210"/>
  <c r="J209"/>
  <c r="BK208"/>
  <c r="BK207"/>
  <c r="J206"/>
  <c r="BK205"/>
  <c r="J201"/>
  <c r="J200"/>
  <c r="BK196"/>
  <c r="BK195"/>
  <c r="J194"/>
  <c r="BK193"/>
  <c r="BK192"/>
  <c r="BK191"/>
  <c r="BK189"/>
  <c r="J188"/>
  <c r="BK181"/>
  <c r="BK180"/>
  <c r="J179"/>
  <c r="J175"/>
  <c r="J170"/>
  <c r="BK169"/>
  <c r="BK168"/>
  <c r="J167"/>
  <c r="BK164"/>
  <c r="J161"/>
  <c r="BK160"/>
  <c r="BK155"/>
  <c r="J154"/>
  <c r="BK153"/>
  <c r="J152"/>
  <c r="BK151"/>
  <c r="BK150"/>
  <c r="J149"/>
  <c r="J148"/>
  <c r="J147"/>
  <c r="BK145"/>
  <c r="BK140"/>
  <c r="J137"/>
  <c r="J134"/>
  <c r="J133"/>
  <c r="BK132"/>
  <c r="J131"/>
  <c r="J130"/>
  <c r="J129"/>
  <c r="BK128"/>
  <c i="7" r="J170"/>
  <c r="BK168"/>
  <c r="J167"/>
  <c r="BK166"/>
  <c r="BK165"/>
  <c r="J161"/>
  <c r="BK159"/>
  <c r="J157"/>
  <c r="J156"/>
  <c r="BK155"/>
  <c r="BK153"/>
  <c r="BK152"/>
  <c r="BK151"/>
  <c r="J150"/>
  <c r="BK149"/>
  <c r="J148"/>
  <c r="J147"/>
  <c r="BK146"/>
  <c r="J140"/>
  <c r="BK133"/>
  <c r="BK128"/>
  <c r="BK123"/>
  <c r="BK122"/>
  <c r="J121"/>
  <c i="6" r="J168"/>
  <c r="BK167"/>
  <c r="BK166"/>
  <c r="J165"/>
  <c r="BK164"/>
  <c r="BK163"/>
  <c r="BK162"/>
  <c r="BK160"/>
  <c r="BK159"/>
  <c r="BK157"/>
  <c r="BK156"/>
  <c r="J155"/>
  <c r="BK154"/>
  <c r="BK153"/>
  <c r="J152"/>
  <c r="J149"/>
  <c r="J148"/>
  <c r="BK144"/>
  <c r="BK143"/>
  <c r="J142"/>
  <c r="BK140"/>
  <c r="J138"/>
  <c r="J135"/>
  <c r="BK134"/>
  <c r="J133"/>
  <c r="BK131"/>
  <c r="BK130"/>
  <c r="J129"/>
  <c r="J127"/>
  <c i="5" r="J156"/>
  <c r="J152"/>
  <c r="J147"/>
  <c r="BK146"/>
  <c r="BK145"/>
  <c r="BK141"/>
  <c r="BK130"/>
  <c r="J128"/>
  <c i="4" r="BK148"/>
  <c r="BK147"/>
  <c r="BK145"/>
  <c r="BK144"/>
  <c r="BK143"/>
  <c r="J141"/>
  <c r="BK139"/>
  <c r="J137"/>
  <c r="BK136"/>
  <c r="BK133"/>
  <c r="BK131"/>
  <c i="3" r="BK122"/>
  <c i="2" r="BK2443"/>
  <c r="J2421"/>
  <c r="BK2381"/>
  <c r="BK2379"/>
  <c r="J2357"/>
  <c r="J2350"/>
  <c r="BK2308"/>
  <c r="J2302"/>
  <c r="J2297"/>
  <c r="J2288"/>
  <c r="J2241"/>
  <c r="J2219"/>
  <c r="J2200"/>
  <c r="BK2199"/>
  <c r="BK2195"/>
  <c r="J2191"/>
  <c r="J2181"/>
  <c r="J2176"/>
  <c r="J2169"/>
  <c r="BK2164"/>
  <c r="BK2162"/>
  <c r="J2158"/>
  <c r="BK2152"/>
  <c r="J2148"/>
  <c r="J2125"/>
  <c r="J2120"/>
  <c r="J2115"/>
  <c r="BK2104"/>
  <c r="J2103"/>
  <c r="J2097"/>
  <c r="BK2089"/>
  <c r="J2087"/>
  <c r="J2082"/>
  <c r="BK2068"/>
  <c r="J2062"/>
  <c r="BK2061"/>
  <c r="BK2051"/>
  <c r="BK2050"/>
  <c r="J2049"/>
  <c r="BK2048"/>
  <c r="J2044"/>
  <c r="BK2040"/>
  <c r="BK2022"/>
  <c r="BK2018"/>
  <c r="J2014"/>
  <c r="J1999"/>
  <c r="J1990"/>
  <c r="J1988"/>
  <c r="J1982"/>
  <c r="BK1953"/>
  <c r="J1947"/>
  <c r="J1941"/>
  <c r="BK1925"/>
  <c r="BK1914"/>
  <c r="J1909"/>
  <c r="J1904"/>
  <c r="BK1887"/>
  <c r="BK1885"/>
  <c r="BK1877"/>
  <c r="BK1875"/>
  <c r="BK1857"/>
  <c r="J1854"/>
  <c r="J1848"/>
  <c r="J1846"/>
  <c r="J1840"/>
  <c r="BK1806"/>
  <c r="J1804"/>
  <c r="J1782"/>
  <c r="J1780"/>
  <c r="BK1772"/>
  <c r="BK1752"/>
  <c r="BK1737"/>
  <c r="J1735"/>
  <c r="BK1723"/>
  <c r="J1721"/>
  <c r="BK1671"/>
  <c r="J1645"/>
  <c r="BK1612"/>
  <c r="BK1605"/>
  <c r="BK1604"/>
  <c r="BK1603"/>
  <c r="BK1600"/>
  <c r="BK1598"/>
  <c r="J1597"/>
  <c r="BK1585"/>
  <c r="J1580"/>
  <c r="J1575"/>
  <c r="J1570"/>
  <c r="BK1537"/>
  <c r="BK1528"/>
  <c r="BK1502"/>
  <c r="J1501"/>
  <c r="J1500"/>
  <c r="J1495"/>
  <c r="J1490"/>
  <c r="BK1469"/>
  <c r="J1463"/>
  <c r="J1455"/>
  <c r="J1442"/>
  <c r="BK1434"/>
  <c r="J1426"/>
  <c r="BK1403"/>
  <c r="J1385"/>
  <c r="BK1359"/>
  <c r="J1354"/>
  <c r="J1348"/>
  <c r="BK1337"/>
  <c r="J1330"/>
  <c r="J1325"/>
  <c r="J1320"/>
  <c r="BK1304"/>
  <c r="J1299"/>
  <c r="BK1294"/>
  <c r="BK1283"/>
  <c r="BK1278"/>
  <c r="BK1267"/>
  <c r="J1262"/>
  <c r="J1254"/>
  <c r="J1237"/>
  <c r="BK1232"/>
  <c r="J1228"/>
  <c r="J1224"/>
  <c r="J1189"/>
  <c r="J1183"/>
  <c r="BK1174"/>
  <c r="J1170"/>
  <c r="BK1142"/>
  <c r="BK1140"/>
  <c r="BK1129"/>
  <c r="BK1125"/>
  <c r="J1116"/>
  <c r="BK1106"/>
  <c r="BK1052"/>
  <c r="BK1046"/>
  <c r="J1039"/>
  <c r="J1031"/>
  <c r="J1020"/>
  <c r="J1013"/>
  <c r="BK967"/>
  <c r="J954"/>
  <c r="BK947"/>
  <c r="BK936"/>
  <c r="J925"/>
  <c r="J915"/>
  <c r="J904"/>
  <c r="J893"/>
  <c r="J801"/>
  <c r="BK764"/>
  <c r="BK763"/>
  <c r="J748"/>
  <c r="J734"/>
  <c r="J718"/>
  <c r="J717"/>
  <c r="BK704"/>
  <c r="BK703"/>
  <c r="J686"/>
  <c r="BK669"/>
  <c r="BK651"/>
  <c r="BK647"/>
  <c r="J641"/>
  <c r="BK635"/>
  <c r="J622"/>
  <c r="BK613"/>
  <c r="J612"/>
  <c r="J604"/>
  <c r="BK577"/>
  <c r="BK544"/>
  <c r="J537"/>
  <c r="BK529"/>
  <c r="J521"/>
  <c r="BK516"/>
  <c r="J515"/>
  <c r="J499"/>
  <c r="J369"/>
  <c r="BK345"/>
  <c r="J322"/>
  <c r="J317"/>
  <c r="BK305"/>
  <c r="J300"/>
  <c r="BK295"/>
  <c r="J276"/>
  <c r="BK256"/>
  <c r="BK254"/>
  <c r="J246"/>
  <c r="BK240"/>
  <c r="J194"/>
  <c r="J169"/>
  <c r="J164"/>
  <c i="11" r="BK139"/>
  <c r="J135"/>
  <c r="BK134"/>
  <c r="BK128"/>
  <c r="BK127"/>
  <c i="10" r="BK212"/>
  <c r="J212"/>
  <c r="J210"/>
  <c r="J203"/>
  <c r="BK201"/>
  <c r="BK196"/>
  <c r="BK195"/>
  <c r="J194"/>
  <c r="J193"/>
  <c r="J191"/>
  <c r="J190"/>
  <c r="BK186"/>
  <c r="J181"/>
  <c r="J179"/>
  <c r="BK176"/>
  <c r="J174"/>
  <c r="BK164"/>
  <c r="J163"/>
  <c r="J162"/>
  <c r="BK160"/>
  <c r="J158"/>
  <c r="BK156"/>
  <c r="J154"/>
  <c r="J151"/>
  <c r="J138"/>
  <c r="J134"/>
  <c r="J128"/>
  <c r="BK122"/>
  <c r="BK121"/>
  <c i="9" r="BK233"/>
  <c r="J231"/>
  <c r="J213"/>
  <c r="J207"/>
  <c r="BK205"/>
  <c r="J203"/>
  <c r="BK199"/>
  <c r="BK197"/>
  <c r="BK195"/>
  <c r="J193"/>
  <c r="J191"/>
  <c r="J187"/>
  <c r="J183"/>
  <c r="BK179"/>
  <c r="J171"/>
  <c r="J167"/>
  <c r="BK165"/>
  <c r="J163"/>
  <c r="BK151"/>
  <c r="BK149"/>
  <c r="J147"/>
  <c r="BK141"/>
  <c r="BK135"/>
  <c r="J133"/>
  <c r="BK125"/>
  <c i="8" r="BK276"/>
  <c r="J275"/>
  <c r="J274"/>
  <c r="J271"/>
  <c r="BK261"/>
  <c r="J260"/>
  <c r="BK259"/>
  <c r="J258"/>
  <c r="BK257"/>
  <c r="J256"/>
  <c r="J255"/>
  <c r="J248"/>
  <c r="J245"/>
  <c r="BK244"/>
  <c r="BK243"/>
  <c r="J243"/>
  <c r="BK241"/>
  <c r="J240"/>
  <c r="J237"/>
  <c r="BK235"/>
  <c r="BK234"/>
  <c r="J228"/>
  <c r="BK227"/>
  <c r="J224"/>
  <c r="BK222"/>
  <c r="J221"/>
  <c r="BK219"/>
  <c r="J218"/>
  <c r="J217"/>
  <c r="BK214"/>
  <c r="BK212"/>
  <c r="BK209"/>
  <c r="J207"/>
  <c r="BK206"/>
  <c r="J205"/>
  <c r="J204"/>
  <c r="J203"/>
  <c r="BK199"/>
  <c r="BK198"/>
  <c r="J197"/>
  <c r="J195"/>
  <c r="J192"/>
  <c r="BK190"/>
  <c r="J189"/>
  <c r="BK188"/>
  <c r="BK187"/>
  <c r="BK186"/>
  <c r="J185"/>
  <c r="BK184"/>
  <c r="J182"/>
  <c r="BK178"/>
  <c r="J177"/>
  <c r="J176"/>
  <c r="BK175"/>
  <c r="J174"/>
  <c r="BK173"/>
  <c r="BK171"/>
  <c r="BK170"/>
  <c r="BK166"/>
  <c r="BK165"/>
  <c r="J164"/>
  <c r="BK157"/>
  <c r="J156"/>
  <c r="BK154"/>
  <c r="J153"/>
  <c r="BK149"/>
  <c r="BK148"/>
  <c r="BK147"/>
  <c r="BK146"/>
  <c r="J143"/>
  <c r="J142"/>
  <c r="J141"/>
  <c r="J140"/>
  <c r="BK139"/>
  <c r="J138"/>
  <c r="BK136"/>
  <c r="BK134"/>
  <c r="BK133"/>
  <c r="J132"/>
  <c r="BK126"/>
  <c i="7" r="J171"/>
  <c r="BK170"/>
  <c r="BK169"/>
  <c r="BK167"/>
  <c r="J165"/>
  <c r="J164"/>
  <c r="J159"/>
  <c r="BK158"/>
  <c r="BK157"/>
  <c r="J155"/>
  <c r="BK154"/>
  <c r="BK150"/>
  <c r="J146"/>
  <c r="BK145"/>
  <c r="J141"/>
  <c r="BK140"/>
  <c r="BK139"/>
  <c r="J132"/>
  <c r="BK127"/>
  <c r="J122"/>
  <c i="6" r="BK168"/>
  <c r="J167"/>
  <c r="BK165"/>
  <c r="J164"/>
  <c r="BK158"/>
  <c r="J157"/>
  <c r="J156"/>
  <c r="J154"/>
  <c r="BK152"/>
  <c r="BK151"/>
  <c r="BK149"/>
  <c r="J147"/>
  <c r="J145"/>
  <c r="J143"/>
  <c r="J141"/>
  <c r="J140"/>
  <c r="BK139"/>
  <c r="BK135"/>
  <c r="J134"/>
  <c r="BK132"/>
  <c r="J131"/>
  <c r="J130"/>
  <c r="BK129"/>
  <c r="BK127"/>
  <c r="J126"/>
  <c r="J125"/>
  <c i="5" r="BK156"/>
  <c r="BK154"/>
  <c r="BK153"/>
  <c r="BK152"/>
  <c r="BK150"/>
  <c r="J149"/>
  <c r="J144"/>
  <c r="BK143"/>
  <c r="J141"/>
  <c r="BK139"/>
  <c r="BK136"/>
  <c r="BK132"/>
  <c r="BK126"/>
  <c r="BK121"/>
  <c i="4" r="BK153"/>
  <c r="J151"/>
  <c r="J150"/>
  <c r="J148"/>
  <c r="BK134"/>
  <c r="J133"/>
  <c r="BK127"/>
  <c r="BK122"/>
  <c i="3" r="J122"/>
  <c i="2" r="BK2340"/>
  <c r="J2315"/>
  <c r="BK2302"/>
  <c r="BK2281"/>
  <c r="BK2221"/>
  <c r="BK2219"/>
  <c r="J2215"/>
  <c r="BK2210"/>
  <c r="J2205"/>
  <c r="J2199"/>
  <c r="J2164"/>
  <c r="J2162"/>
  <c r="J2140"/>
  <c r="J2135"/>
  <c r="BK2130"/>
  <c r="BK2120"/>
  <c r="BK2110"/>
  <c r="BK2109"/>
  <c r="BK2098"/>
  <c r="BK2097"/>
  <c r="J2089"/>
  <c r="BK2087"/>
  <c r="BK2082"/>
  <c r="BK2080"/>
  <c r="J2061"/>
  <c r="BK2060"/>
  <c r="J2057"/>
  <c r="BK2044"/>
  <c r="J2040"/>
  <c r="BK2036"/>
  <c r="J2032"/>
  <c r="J2022"/>
  <c r="BK2012"/>
  <c r="BK1999"/>
  <c r="BK1990"/>
  <c r="BK1968"/>
  <c r="BK1956"/>
  <c r="J1954"/>
  <c r="J1948"/>
  <c r="J1925"/>
  <c r="BK1920"/>
  <c r="J1914"/>
  <c r="BK1898"/>
  <c r="BK1894"/>
  <c r="J1889"/>
  <c r="J1887"/>
  <c r="BK1865"/>
  <c r="BK1848"/>
  <c r="J1823"/>
  <c r="BK1780"/>
  <c r="BK1778"/>
  <c r="J1774"/>
  <c r="BK1762"/>
  <c r="BK1760"/>
  <c r="BK1749"/>
  <c r="BK1746"/>
  <c r="J1723"/>
  <c r="BK1721"/>
  <c r="BK1706"/>
  <c r="BK1704"/>
  <c r="J1673"/>
  <c r="J1653"/>
  <c r="J1643"/>
  <c r="J1612"/>
  <c r="J1609"/>
  <c r="J1607"/>
  <c r="J1604"/>
  <c r="J1601"/>
  <c r="J1596"/>
  <c r="J1585"/>
  <c r="BK1570"/>
  <c r="BK1565"/>
  <c r="J1560"/>
  <c r="BK1552"/>
  <c r="BK1547"/>
  <c r="J1533"/>
  <c r="J1528"/>
  <c r="BK1516"/>
  <c r="BK1478"/>
  <c r="J1474"/>
  <c r="BK1455"/>
  <c r="BK1426"/>
  <c r="J1420"/>
  <c r="J1408"/>
  <c r="J1403"/>
  <c r="BK1373"/>
  <c r="J1359"/>
  <c r="J1342"/>
  <c r="J1337"/>
  <c r="BK1330"/>
  <c r="BK1325"/>
  <c r="BK1315"/>
  <c r="BK1310"/>
  <c r="BK1299"/>
  <c r="J1294"/>
  <c r="J1283"/>
  <c r="BK1262"/>
  <c r="BK1237"/>
  <c r="J1217"/>
  <c r="BK1191"/>
  <c r="BK1189"/>
  <c r="J1148"/>
  <c r="J1142"/>
  <c r="BK1134"/>
  <c r="J1129"/>
  <c r="BK1116"/>
  <c r="J1086"/>
  <c r="J1046"/>
  <c r="BK1013"/>
  <c r="J1006"/>
  <c r="J992"/>
  <c r="BK976"/>
  <c r="BK974"/>
  <c r="J965"/>
  <c r="J956"/>
  <c r="J936"/>
  <c r="BK925"/>
  <c r="BK915"/>
  <c r="BK849"/>
  <c r="J826"/>
  <c r="J817"/>
  <c r="J816"/>
  <c r="J809"/>
  <c r="J808"/>
  <c r="J794"/>
  <c r="BK748"/>
  <c r="BK734"/>
  <c r="J704"/>
  <c r="J672"/>
  <c r="J669"/>
  <c r="BK656"/>
  <c r="BK622"/>
  <c r="J613"/>
  <c r="BK612"/>
  <c r="BK611"/>
  <c r="BK585"/>
  <c r="J577"/>
  <c r="BK556"/>
  <c r="J529"/>
  <c r="J516"/>
  <c r="BK494"/>
  <c r="BK430"/>
  <c r="BK400"/>
  <c r="J345"/>
  <c r="BK322"/>
  <c r="BK310"/>
  <c r="BK300"/>
  <c r="J293"/>
  <c r="BK287"/>
  <c r="J281"/>
  <c r="J268"/>
  <c r="J240"/>
  <c r="J238"/>
  <c r="J234"/>
  <c r="BK228"/>
  <c r="BK200"/>
  <c r="BK194"/>
  <c r="J188"/>
  <c r="BK164"/>
  <c r="J155"/>
  <c l="1" r="P144"/>
  <c r="R286"/>
  <c r="T520"/>
  <c r="R671"/>
  <c r="T825"/>
  <c r="R1160"/>
  <c r="R1595"/>
  <c r="T1611"/>
  <c r="T1745"/>
  <c r="BK1781"/>
  <c r="J1781"/>
  <c r="J110"/>
  <c r="BK1888"/>
  <c r="J1888"/>
  <c r="J111"/>
  <c r="BK1908"/>
  <c r="J1908"/>
  <c r="J112"/>
  <c r="BK1919"/>
  <c r="J1919"/>
  <c r="J113"/>
  <c r="T1926"/>
  <c r="P1955"/>
  <c r="T2013"/>
  <c r="BK2081"/>
  <c r="J2081"/>
  <c r="J117"/>
  <c r="BK2163"/>
  <c r="J2163"/>
  <c r="J118"/>
  <c r="R2220"/>
  <c r="T2380"/>
  <c r="R2509"/>
  <c i="3" r="P120"/>
  <c r="P119"/>
  <c r="P118"/>
  <c i="1" r="AU96"/>
  <c i="4" r="BK120"/>
  <c r="J120"/>
  <c i="5" r="BK120"/>
  <c r="J120"/>
  <c r="J98"/>
  <c i="6" r="P124"/>
  <c r="P123"/>
  <c r="T137"/>
  <c r="R150"/>
  <c r="T161"/>
  <c i="7" r="P120"/>
  <c r="P119"/>
  <c r="P118"/>
  <c i="1" r="AU101"/>
  <c i="8" r="P125"/>
  <c r="P159"/>
  <c r="R163"/>
  <c r="R162"/>
  <c r="R231"/>
  <c r="P249"/>
  <c r="BK263"/>
  <c r="J263"/>
  <c r="J104"/>
  <c i="9" r="T120"/>
  <c r="T119"/>
  <c r="T118"/>
  <c i="10" r="BK120"/>
  <c r="BK119"/>
  <c r="J119"/>
  <c r="J97"/>
  <c i="2" r="BK144"/>
  <c r="J144"/>
  <c r="J98"/>
  <c r="T286"/>
  <c r="BK520"/>
  <c r="J520"/>
  <c r="J100"/>
  <c r="T671"/>
  <c r="BK825"/>
  <c r="J825"/>
  <c r="J102"/>
  <c r="BK1141"/>
  <c r="J1141"/>
  <c r="J103"/>
  <c r="P1160"/>
  <c r="P1595"/>
  <c r="R1611"/>
  <c r="R1745"/>
  <c r="P1781"/>
  <c r="R1888"/>
  <c r="P1908"/>
  <c r="R1919"/>
  <c r="P1926"/>
  <c r="T1955"/>
  <c r="R2013"/>
  <c r="P2081"/>
  <c r="P2163"/>
  <c r="T2220"/>
  <c r="BK2380"/>
  <c r="J2380"/>
  <c r="J120"/>
  <c r="BK2509"/>
  <c r="J2509"/>
  <c r="J121"/>
  <c i="3" r="BK120"/>
  <c r="BK119"/>
  <c r="BK118"/>
  <c r="J118"/>
  <c r="J96"/>
  <c i="4" r="T120"/>
  <c i="5" r="T120"/>
  <c i="6" r="BK124"/>
  <c r="J124"/>
  <c r="J98"/>
  <c r="T124"/>
  <c r="T123"/>
  <c r="BK137"/>
  <c r="R137"/>
  <c r="P150"/>
  <c r="BK161"/>
  <c r="J161"/>
  <c r="J102"/>
  <c r="R161"/>
  <c i="7" r="R120"/>
  <c r="R119"/>
  <c r="R118"/>
  <c i="8" r="R125"/>
  <c r="R159"/>
  <c r="P163"/>
  <c r="P162"/>
  <c r="P231"/>
  <c r="T249"/>
  <c r="T263"/>
  <c i="9" r="R120"/>
  <c r="R119"/>
  <c r="R118"/>
  <c i="10" r="T120"/>
  <c r="T119"/>
  <c r="T118"/>
  <c i="11" r="BK124"/>
  <c r="J124"/>
  <c r="J98"/>
  <c r="P124"/>
  <c r="T124"/>
  <c r="T129"/>
  <c i="2" r="T144"/>
  <c r="P286"/>
  <c r="R520"/>
  <c r="BK671"/>
  <c r="J671"/>
  <c r="J101"/>
  <c r="R825"/>
  <c r="R1141"/>
  <c r="T1141"/>
  <c r="BK1160"/>
  <c r="J1160"/>
  <c r="J104"/>
  <c r="BK1595"/>
  <c r="J1595"/>
  <c r="J105"/>
  <c r="BK1611"/>
  <c r="J1611"/>
  <c r="J108"/>
  <c r="BK1745"/>
  <c r="J1745"/>
  <c r="J109"/>
  <c r="R1781"/>
  <c r="T1888"/>
  <c r="R1908"/>
  <c r="T1919"/>
  <c r="BK1926"/>
  <c r="J1926"/>
  <c r="J114"/>
  <c r="BK1955"/>
  <c r="J1955"/>
  <c r="J115"/>
  <c r="BK2013"/>
  <c r="J2013"/>
  <c r="J116"/>
  <c r="R2081"/>
  <c r="R2163"/>
  <c r="P2220"/>
  <c r="P2380"/>
  <c r="P2509"/>
  <c i="3" r="T120"/>
  <c r="T119"/>
  <c r="T118"/>
  <c i="4" r="P120"/>
  <c i="1" r="AU98"/>
  <c i="5" r="P120"/>
  <c i="1" r="AU99"/>
  <c i="6" r="R124"/>
  <c r="R123"/>
  <c r="P137"/>
  <c r="BK150"/>
  <c r="J150"/>
  <c r="J101"/>
  <c r="T150"/>
  <c r="P161"/>
  <c i="7" r="T120"/>
  <c r="T119"/>
  <c r="T118"/>
  <c i="8" r="T125"/>
  <c r="T159"/>
  <c r="BK163"/>
  <c r="J163"/>
  <c r="J100"/>
  <c r="T231"/>
  <c r="T230"/>
  <c r="R249"/>
  <c r="R263"/>
  <c i="9" r="BK120"/>
  <c r="BK119"/>
  <c r="J119"/>
  <c r="J97"/>
  <c i="10" r="P120"/>
  <c r="P119"/>
  <c r="P118"/>
  <c i="1" r="AU104"/>
  <c i="11" r="R124"/>
  <c r="BK129"/>
  <c r="J129"/>
  <c r="J99"/>
  <c r="P129"/>
  <c r="R129"/>
  <c r="BK133"/>
  <c r="J133"/>
  <c r="J100"/>
  <c r="P133"/>
  <c r="R133"/>
  <c i="2" r="R144"/>
  <c r="R143"/>
  <c r="BK286"/>
  <c r="J286"/>
  <c r="J99"/>
  <c r="P520"/>
  <c r="P671"/>
  <c r="P825"/>
  <c r="P1141"/>
  <c r="T1160"/>
  <c r="T1595"/>
  <c r="P1611"/>
  <c r="P1745"/>
  <c r="T1781"/>
  <c r="P1888"/>
  <c r="T1908"/>
  <c r="P1919"/>
  <c r="R1926"/>
  <c r="R1955"/>
  <c r="P2013"/>
  <c r="T2081"/>
  <c r="T2163"/>
  <c r="BK2220"/>
  <c r="J2220"/>
  <c r="J119"/>
  <c r="R2380"/>
  <c r="T2509"/>
  <c i="3" r="R120"/>
  <c r="R119"/>
  <c r="R118"/>
  <c i="4" r="R120"/>
  <c i="5" r="R120"/>
  <c i="7" r="BK120"/>
  <c r="J120"/>
  <c r="J98"/>
  <c i="8" r="BK125"/>
  <c r="J125"/>
  <c r="J97"/>
  <c r="BK159"/>
  <c r="J159"/>
  <c r="J98"/>
  <c r="T163"/>
  <c r="T162"/>
  <c r="BK231"/>
  <c r="J231"/>
  <c r="J102"/>
  <c r="BK249"/>
  <c r="J249"/>
  <c r="J103"/>
  <c r="P263"/>
  <c i="9" r="P120"/>
  <c r="P119"/>
  <c r="P118"/>
  <c i="1" r="AU103"/>
  <c i="10" r="R120"/>
  <c r="R119"/>
  <c r="R118"/>
  <c i="2" r="F139"/>
  <c r="BE145"/>
  <c r="BE169"/>
  <c r="BE211"/>
  <c r="BE235"/>
  <c r="BE246"/>
  <c r="BE256"/>
  <c r="BE276"/>
  <c r="BE312"/>
  <c r="BE369"/>
  <c r="BE431"/>
  <c r="BE499"/>
  <c r="BE516"/>
  <c r="BE537"/>
  <c r="BE641"/>
  <c r="BE651"/>
  <c r="BE660"/>
  <c r="BE686"/>
  <c r="BE764"/>
  <c r="BE873"/>
  <c r="BE904"/>
  <c r="BE947"/>
  <c r="BE1020"/>
  <c r="BE1039"/>
  <c r="BE1052"/>
  <c r="BE1135"/>
  <c r="BE1154"/>
  <c r="BE1161"/>
  <c r="BE1197"/>
  <c r="BE1224"/>
  <c r="BE1242"/>
  <c r="BE1267"/>
  <c r="BE1348"/>
  <c r="BE1377"/>
  <c r="BE1434"/>
  <c r="BE1463"/>
  <c r="BE1490"/>
  <c r="BE1500"/>
  <c r="BE1502"/>
  <c r="BE1575"/>
  <c r="BE1597"/>
  <c r="BE1598"/>
  <c r="BE1602"/>
  <c r="BE1605"/>
  <c r="BE1606"/>
  <c r="BE1645"/>
  <c r="BE1655"/>
  <c r="BE1737"/>
  <c r="BE1772"/>
  <c r="BE1804"/>
  <c r="BE1840"/>
  <c r="BE1854"/>
  <c r="BE1875"/>
  <c r="BE1877"/>
  <c r="BE1904"/>
  <c r="BE1925"/>
  <c r="BE1935"/>
  <c r="BE1980"/>
  <c r="BE1982"/>
  <c r="BE2051"/>
  <c r="BE2068"/>
  <c r="BE2103"/>
  <c r="BE2144"/>
  <c r="BE2148"/>
  <c r="BE2169"/>
  <c r="BE2176"/>
  <c r="BE2186"/>
  <c r="BE2199"/>
  <c r="BE2241"/>
  <c r="BE2288"/>
  <c r="BE2308"/>
  <c r="BE2342"/>
  <c r="BE2357"/>
  <c r="BE2401"/>
  <c r="BE2421"/>
  <c r="BE2441"/>
  <c i="3" r="E108"/>
  <c r="F115"/>
  <c r="BE121"/>
  <c i="4" r="J91"/>
  <c r="F94"/>
  <c r="J117"/>
  <c r="BE123"/>
  <c r="BE127"/>
  <c r="BE136"/>
  <c r="BE137"/>
  <c r="BE141"/>
  <c r="BE144"/>
  <c i="5" r="J91"/>
  <c r="F94"/>
  <c r="BE125"/>
  <c r="BE128"/>
  <c r="BE146"/>
  <c r="BE147"/>
  <c r="BE156"/>
  <c i="6" r="J89"/>
  <c r="BE131"/>
  <c r="BE133"/>
  <c r="BE135"/>
  <c r="BE138"/>
  <c r="BE142"/>
  <c r="BE148"/>
  <c r="BE156"/>
  <c r="BE157"/>
  <c r="BE160"/>
  <c r="BE163"/>
  <c r="BE164"/>
  <c r="BE166"/>
  <c r="BE168"/>
  <c i="7" r="E85"/>
  <c r="J112"/>
  <c r="F115"/>
  <c r="BE121"/>
  <c r="BE133"/>
  <c r="BE139"/>
  <c r="BE141"/>
  <c r="BE147"/>
  <c r="BE151"/>
  <c r="BE153"/>
  <c r="BE156"/>
  <c r="BE168"/>
  <c r="BE169"/>
  <c i="8" r="J89"/>
  <c r="F92"/>
  <c r="BE127"/>
  <c r="BE128"/>
  <c r="BE150"/>
  <c r="BE151"/>
  <c r="BE158"/>
  <c r="BE160"/>
  <c r="BE167"/>
  <c r="BE168"/>
  <c r="BE169"/>
  <c r="BE179"/>
  <c r="BE195"/>
  <c r="BE200"/>
  <c r="BE201"/>
  <c r="BE210"/>
  <c r="BE215"/>
  <c r="BE220"/>
  <c r="BE225"/>
  <c r="BE228"/>
  <c r="BE232"/>
  <c r="BE236"/>
  <c r="BE237"/>
  <c r="BE238"/>
  <c r="BE252"/>
  <c r="BE253"/>
  <c r="BE262"/>
  <c r="BE266"/>
  <c r="BE268"/>
  <c r="BE270"/>
  <c r="BE273"/>
  <c i="9" r="E85"/>
  <c r="BE121"/>
  <c r="BE131"/>
  <c r="BE137"/>
  <c r="BE143"/>
  <c r="BE155"/>
  <c r="BE157"/>
  <c r="BE173"/>
  <c r="BE177"/>
  <c r="BE179"/>
  <c r="BE187"/>
  <c r="BE189"/>
  <c r="BE201"/>
  <c r="BE203"/>
  <c r="BE205"/>
  <c r="BE219"/>
  <c r="BE227"/>
  <c r="BE229"/>
  <c r="BE233"/>
  <c i="10" r="BE128"/>
  <c r="BE130"/>
  <c r="BE140"/>
  <c r="BE142"/>
  <c r="BE144"/>
  <c r="BE146"/>
  <c r="BE149"/>
  <c r="BE166"/>
  <c r="BE170"/>
  <c r="BE188"/>
  <c r="BE191"/>
  <c r="BE192"/>
  <c r="BE196"/>
  <c r="BE197"/>
  <c r="BE204"/>
  <c r="BE205"/>
  <c r="BE210"/>
  <c r="BE212"/>
  <c i="11" r="E85"/>
  <c r="J89"/>
  <c r="BE125"/>
  <c r="BE126"/>
  <c r="BE128"/>
  <c r="BE131"/>
  <c r="BE139"/>
  <c i="2" r="E132"/>
  <c r="BE151"/>
  <c r="BE175"/>
  <c r="BE194"/>
  <c r="BE200"/>
  <c r="BE217"/>
  <c r="BE234"/>
  <c r="BE262"/>
  <c r="BE278"/>
  <c r="BE281"/>
  <c r="BE284"/>
  <c r="BE287"/>
  <c r="BE293"/>
  <c r="BE310"/>
  <c r="BE386"/>
  <c r="BE400"/>
  <c r="BE430"/>
  <c r="BE476"/>
  <c r="BE652"/>
  <c r="BE656"/>
  <c r="BE664"/>
  <c r="BE669"/>
  <c r="BE672"/>
  <c r="BE781"/>
  <c r="BE808"/>
  <c r="BE816"/>
  <c r="BE849"/>
  <c r="BE956"/>
  <c r="BE974"/>
  <c r="BE992"/>
  <c r="BE999"/>
  <c r="BE1072"/>
  <c r="BE1134"/>
  <c r="BE1148"/>
  <c r="BE1191"/>
  <c r="BE1208"/>
  <c r="BE1237"/>
  <c r="BE1310"/>
  <c r="BE1342"/>
  <c r="BE1373"/>
  <c r="BE1385"/>
  <c r="BE1389"/>
  <c r="BE1408"/>
  <c r="BE1474"/>
  <c r="BE1511"/>
  <c r="BE1547"/>
  <c r="BE1560"/>
  <c r="BE1590"/>
  <c r="BE1601"/>
  <c r="BE1609"/>
  <c r="BE1653"/>
  <c r="BE1704"/>
  <c r="BE1742"/>
  <c r="BE1744"/>
  <c r="BE1749"/>
  <c r="BE1760"/>
  <c r="BE1774"/>
  <c r="BE1823"/>
  <c r="BE1863"/>
  <c r="BE1894"/>
  <c r="BE1927"/>
  <c r="BE1948"/>
  <c r="BE1954"/>
  <c r="BE1968"/>
  <c r="BE2057"/>
  <c r="BE2074"/>
  <c r="BE2097"/>
  <c r="BE2109"/>
  <c r="BE2130"/>
  <c r="BE2140"/>
  <c r="BE2181"/>
  <c r="BE2210"/>
  <c r="BE2262"/>
  <c r="BE2315"/>
  <c r="BE2323"/>
  <c i="3" r="J89"/>
  <c r="J92"/>
  <c i="4" r="E85"/>
  <c r="BE121"/>
  <c r="BE122"/>
  <c r="BE125"/>
  <c r="BE150"/>
  <c i="5" r="J94"/>
  <c r="BE121"/>
  <c r="BE123"/>
  <c r="BE132"/>
  <c r="BE134"/>
  <c r="BE143"/>
  <c r="BE144"/>
  <c i="6" r="E85"/>
  <c r="F92"/>
  <c r="BE127"/>
  <c r="BE129"/>
  <c r="BE139"/>
  <c r="BE143"/>
  <c r="BE151"/>
  <c r="BE155"/>
  <c r="BE158"/>
  <c r="BE159"/>
  <c r="BE162"/>
  <c r="BE165"/>
  <c i="7" r="BE127"/>
  <c r="BE132"/>
  <c r="BE145"/>
  <c r="BE148"/>
  <c r="BE149"/>
  <c r="BE150"/>
  <c r="BE152"/>
  <c r="BE155"/>
  <c r="BE158"/>
  <c r="BE159"/>
  <c r="BE161"/>
  <c r="BE162"/>
  <c r="BE163"/>
  <c i="8" r="E114"/>
  <c r="BE126"/>
  <c r="BE135"/>
  <c r="BE137"/>
  <c r="BE138"/>
  <c r="BE142"/>
  <c r="BE143"/>
  <c r="BE156"/>
  <c r="BE165"/>
  <c r="BE171"/>
  <c r="BE172"/>
  <c r="BE174"/>
  <c r="BE176"/>
  <c r="BE178"/>
  <c r="BE182"/>
  <c r="BE183"/>
  <c r="BE185"/>
  <c r="BE186"/>
  <c r="BE197"/>
  <c r="BE198"/>
  <c r="BE202"/>
  <c r="BE212"/>
  <c r="BE216"/>
  <c r="BE217"/>
  <c r="BE218"/>
  <c r="BE219"/>
  <c r="BE221"/>
  <c r="BE222"/>
  <c r="BE223"/>
  <c r="BE226"/>
  <c r="BE229"/>
  <c r="BE233"/>
  <c r="BE234"/>
  <c r="BE241"/>
  <c r="BE242"/>
  <c r="BE244"/>
  <c r="BE245"/>
  <c r="BE248"/>
  <c r="BE250"/>
  <c r="BE255"/>
  <c r="BE260"/>
  <c r="BE261"/>
  <c r="BE264"/>
  <c r="BE274"/>
  <c r="BE276"/>
  <c r="BE278"/>
  <c r="BE279"/>
  <c i="9" r="J89"/>
  <c r="J92"/>
  <c r="BE122"/>
  <c r="BE127"/>
  <c r="BE145"/>
  <c r="BE147"/>
  <c r="BE153"/>
  <c r="BE161"/>
  <c r="BE167"/>
  <c r="BE169"/>
  <c r="BE171"/>
  <c r="BE183"/>
  <c r="BE211"/>
  <c r="BE221"/>
  <c i="10" r="J89"/>
  <c r="E108"/>
  <c r="J115"/>
  <c r="BE138"/>
  <c r="BE148"/>
  <c r="BE156"/>
  <c r="BE158"/>
  <c r="BE163"/>
  <c r="BE172"/>
  <c r="BE176"/>
  <c r="BE181"/>
  <c r="BE185"/>
  <c r="BE189"/>
  <c r="BE193"/>
  <c r="BE194"/>
  <c r="BE201"/>
  <c r="BE202"/>
  <c r="BE203"/>
  <c i="11" r="J119"/>
  <c i="2" r="BE164"/>
  <c r="BE188"/>
  <c r="BE228"/>
  <c r="BE240"/>
  <c r="BE268"/>
  <c r="BE295"/>
  <c r="BE322"/>
  <c r="BE494"/>
  <c r="BE521"/>
  <c r="BE544"/>
  <c r="BE556"/>
  <c r="BE612"/>
  <c r="BE665"/>
  <c r="BE703"/>
  <c r="BE734"/>
  <c r="BE763"/>
  <c r="BE809"/>
  <c r="BE817"/>
  <c r="BE826"/>
  <c r="BE893"/>
  <c r="BE915"/>
  <c r="BE925"/>
  <c r="BE965"/>
  <c r="BE1013"/>
  <c r="BE1086"/>
  <c r="BE1116"/>
  <c r="BE1125"/>
  <c r="BE1189"/>
  <c r="BE1228"/>
  <c r="BE1232"/>
  <c r="BE1262"/>
  <c r="BE1278"/>
  <c r="BE1294"/>
  <c r="BE1325"/>
  <c r="BE1330"/>
  <c r="BE1354"/>
  <c r="BE1403"/>
  <c r="BE1426"/>
  <c r="BE1442"/>
  <c r="BE1469"/>
  <c r="BE1478"/>
  <c r="BE1495"/>
  <c r="BE1516"/>
  <c r="BE1552"/>
  <c r="BE1570"/>
  <c r="BE1580"/>
  <c r="BE1596"/>
  <c r="BE1600"/>
  <c r="BE1604"/>
  <c r="BE1607"/>
  <c r="BE1612"/>
  <c r="BE1643"/>
  <c r="BE1671"/>
  <c r="BE1673"/>
  <c r="BE1721"/>
  <c r="BE1746"/>
  <c r="BE1780"/>
  <c r="BE1806"/>
  <c r="BE1857"/>
  <c r="BE1887"/>
  <c r="BE1889"/>
  <c r="BE1898"/>
  <c r="BE1909"/>
  <c r="BE1953"/>
  <c r="BE1990"/>
  <c r="BE1999"/>
  <c r="BE2012"/>
  <c r="BE2014"/>
  <c r="BE2022"/>
  <c r="BE2032"/>
  <c r="BE2040"/>
  <c r="BE2044"/>
  <c r="BE2048"/>
  <c r="BE2049"/>
  <c r="BE2050"/>
  <c r="BE2087"/>
  <c r="BE2104"/>
  <c r="BE2110"/>
  <c r="BE2115"/>
  <c r="BE2152"/>
  <c r="BE2158"/>
  <c r="BE2162"/>
  <c r="BE2200"/>
  <c r="BE2219"/>
  <c r="BE2221"/>
  <c r="BE2297"/>
  <c r="BE2350"/>
  <c r="BE2443"/>
  <c r="BE2465"/>
  <c r="BE2474"/>
  <c r="BE2494"/>
  <c r="BE2499"/>
  <c r="BE2501"/>
  <c r="BE2506"/>
  <c r="BE2508"/>
  <c r="BE2510"/>
  <c r="BE2516"/>
  <c r="BE2540"/>
  <c r="BE2546"/>
  <c r="BE2570"/>
  <c r="BE2576"/>
  <c r="BE2582"/>
  <c r="BE2588"/>
  <c r="BE2594"/>
  <c r="BE2600"/>
  <c r="BE2605"/>
  <c r="BE2611"/>
  <c r="BE2633"/>
  <c r="BK1608"/>
  <c r="J1608"/>
  <c r="J106"/>
  <c i="3" r="BE122"/>
  <c i="4" r="BE129"/>
  <c r="BE131"/>
  <c r="BE134"/>
  <c r="BE139"/>
  <c r="BE153"/>
  <c i="5" r="BE126"/>
  <c r="BE136"/>
  <c r="BE138"/>
  <c r="BE139"/>
  <c r="BE145"/>
  <c r="BE150"/>
  <c r="BE154"/>
  <c i="6" r="J92"/>
  <c r="BE125"/>
  <c r="BE126"/>
  <c r="BE128"/>
  <c r="BE130"/>
  <c r="BE132"/>
  <c r="BE134"/>
  <c r="BE140"/>
  <c r="BE141"/>
  <c r="BE144"/>
  <c r="BE145"/>
  <c r="BE147"/>
  <c r="BE149"/>
  <c r="BE152"/>
  <c r="BE153"/>
  <c r="BE154"/>
  <c r="BE167"/>
  <c i="7" r="J92"/>
  <c r="BE122"/>
  <c r="BE123"/>
  <c r="BE128"/>
  <c r="BE140"/>
  <c r="BE146"/>
  <c r="BE154"/>
  <c r="BE157"/>
  <c r="BE164"/>
  <c r="BE171"/>
  <c i="8" r="J92"/>
  <c r="BE136"/>
  <c r="BE139"/>
  <c r="BE140"/>
  <c r="BE141"/>
  <c r="BE144"/>
  <c r="BE145"/>
  <c r="BE146"/>
  <c r="BE147"/>
  <c r="BE148"/>
  <c r="BE153"/>
  <c r="BE161"/>
  <c r="BE164"/>
  <c r="BE173"/>
  <c r="BE177"/>
  <c r="BE180"/>
  <c r="BE181"/>
  <c r="BE184"/>
  <c r="BE189"/>
  <c r="BE190"/>
  <c r="BE191"/>
  <c r="BE192"/>
  <c r="BE193"/>
  <c r="BE194"/>
  <c r="BE203"/>
  <c r="BE204"/>
  <c r="BE206"/>
  <c r="BE207"/>
  <c r="BE209"/>
  <c r="BE227"/>
  <c r="BE239"/>
  <c r="BE240"/>
  <c r="BE247"/>
  <c r="BE251"/>
  <c r="BE254"/>
  <c r="BE256"/>
  <c r="BE257"/>
  <c r="BE259"/>
  <c r="BE269"/>
  <c r="BE271"/>
  <c r="BE272"/>
  <c r="BE275"/>
  <c r="BE277"/>
  <c i="9" r="F92"/>
  <c r="BE124"/>
  <c r="BE133"/>
  <c r="BE135"/>
  <c r="BE139"/>
  <c r="BE141"/>
  <c r="BE149"/>
  <c r="BE159"/>
  <c r="BE163"/>
  <c r="BE185"/>
  <c r="BE193"/>
  <c r="BE199"/>
  <c r="BE207"/>
  <c i="10" r="F92"/>
  <c r="BE121"/>
  <c r="BE122"/>
  <c r="BE124"/>
  <c r="BE132"/>
  <c r="BE145"/>
  <c r="BE151"/>
  <c r="BE152"/>
  <c r="BE162"/>
  <c r="BE164"/>
  <c r="BE168"/>
  <c r="BE174"/>
  <c r="BE187"/>
  <c r="BE198"/>
  <c r="BE199"/>
  <c r="BE206"/>
  <c r="BE208"/>
  <c i="11" r="BE127"/>
  <c r="BE130"/>
  <c r="BE132"/>
  <c r="BE134"/>
  <c r="BE135"/>
  <c r="BE137"/>
  <c i="2" r="J89"/>
  <c r="J92"/>
  <c r="BE155"/>
  <c r="BE238"/>
  <c r="BE254"/>
  <c r="BE300"/>
  <c r="BE305"/>
  <c r="BE317"/>
  <c r="BE345"/>
  <c r="BE515"/>
  <c r="BE529"/>
  <c r="BE577"/>
  <c r="BE585"/>
  <c r="BE604"/>
  <c r="BE611"/>
  <c r="BE613"/>
  <c r="BE622"/>
  <c r="BE635"/>
  <c r="BE647"/>
  <c r="BE704"/>
  <c r="BE717"/>
  <c r="BE718"/>
  <c r="BE748"/>
  <c r="BE794"/>
  <c r="BE801"/>
  <c r="BE936"/>
  <c r="BE954"/>
  <c r="BE967"/>
  <c r="BE976"/>
  <c r="BE1006"/>
  <c r="BE1031"/>
  <c r="BE1046"/>
  <c r="BE1106"/>
  <c r="BE1129"/>
  <c r="BE1140"/>
  <c r="BE1142"/>
  <c r="BE1170"/>
  <c r="BE1174"/>
  <c r="BE1183"/>
  <c r="BE1217"/>
  <c r="BE1254"/>
  <c r="BE1283"/>
  <c r="BE1299"/>
  <c r="BE1304"/>
  <c r="BE1315"/>
  <c r="BE1320"/>
  <c r="BE1337"/>
  <c r="BE1359"/>
  <c r="BE1395"/>
  <c r="BE1420"/>
  <c r="BE1455"/>
  <c r="BE1501"/>
  <c r="BE1528"/>
  <c r="BE1533"/>
  <c r="BE1537"/>
  <c r="BE1565"/>
  <c r="BE1585"/>
  <c r="BE1603"/>
  <c r="BE1706"/>
  <c r="BE1723"/>
  <c r="BE1735"/>
  <c r="BE1752"/>
  <c r="BE1762"/>
  <c r="BE1778"/>
  <c r="BE1782"/>
  <c r="BE1846"/>
  <c r="BE1848"/>
  <c r="BE1865"/>
  <c r="BE1885"/>
  <c r="BE1914"/>
  <c r="BE1920"/>
  <c r="BE1941"/>
  <c r="BE1947"/>
  <c r="BE1956"/>
  <c r="BE1988"/>
  <c r="BE2018"/>
  <c r="BE2036"/>
  <c r="BE2060"/>
  <c r="BE2061"/>
  <c r="BE2062"/>
  <c r="BE2080"/>
  <c r="BE2082"/>
  <c r="BE2089"/>
  <c r="BE2098"/>
  <c r="BE2120"/>
  <c r="BE2125"/>
  <c r="BE2135"/>
  <c r="BE2164"/>
  <c r="BE2191"/>
  <c r="BE2195"/>
  <c r="BE2205"/>
  <c r="BE2215"/>
  <c r="BE2281"/>
  <c r="BE2302"/>
  <c r="BE2340"/>
  <c r="BE2379"/>
  <c r="BE2381"/>
  <c r="BK2610"/>
  <c r="J2610"/>
  <c r="J122"/>
  <c i="4" r="BE133"/>
  <c r="BE143"/>
  <c r="BE145"/>
  <c r="BE147"/>
  <c r="BE148"/>
  <c r="BE151"/>
  <c i="5" r="E85"/>
  <c r="BE130"/>
  <c r="BE141"/>
  <c r="BE149"/>
  <c r="BE152"/>
  <c r="BE153"/>
  <c i="7" r="BE160"/>
  <c r="BE165"/>
  <c r="BE166"/>
  <c r="BE167"/>
  <c r="BE170"/>
  <c i="8" r="BE129"/>
  <c r="BE130"/>
  <c r="BE131"/>
  <c r="BE132"/>
  <c r="BE133"/>
  <c r="BE134"/>
  <c r="BE149"/>
  <c r="BE152"/>
  <c r="BE154"/>
  <c r="BE155"/>
  <c r="BE157"/>
  <c r="BE166"/>
  <c r="BE170"/>
  <c r="BE175"/>
  <c r="BE187"/>
  <c r="BE188"/>
  <c r="BE196"/>
  <c r="BE199"/>
  <c r="BE205"/>
  <c r="BE208"/>
  <c r="BE211"/>
  <c r="BE213"/>
  <c r="BE214"/>
  <c r="BE224"/>
  <c r="BE235"/>
  <c r="BE243"/>
  <c r="BE246"/>
  <c r="BE258"/>
  <c r="BE265"/>
  <c r="BE267"/>
  <c i="9" r="BE125"/>
  <c r="BE129"/>
  <c r="BE151"/>
  <c r="BE165"/>
  <c r="BE175"/>
  <c r="BE181"/>
  <c r="BE191"/>
  <c r="BE195"/>
  <c r="BE197"/>
  <c r="BE209"/>
  <c r="BE213"/>
  <c r="BE215"/>
  <c r="BE217"/>
  <c r="BE223"/>
  <c r="BE225"/>
  <c r="BE231"/>
  <c r="BE235"/>
  <c i="10" r="BE126"/>
  <c r="BE134"/>
  <c r="BE136"/>
  <c r="BE150"/>
  <c r="BE154"/>
  <c r="BE160"/>
  <c r="BE177"/>
  <c r="BE179"/>
  <c r="BE183"/>
  <c r="BE184"/>
  <c r="BE186"/>
  <c r="BE190"/>
  <c r="BE195"/>
  <c i="11" r="F92"/>
  <c r="BK136"/>
  <c r="J136"/>
  <c r="J101"/>
  <c r="BK138"/>
  <c r="J138"/>
  <c r="J102"/>
  <c i="2" r="F36"/>
  <c i="1" r="BC95"/>
  <c i="2" r="F37"/>
  <c i="1" r="BD95"/>
  <c i="3" r="F36"/>
  <c i="1" r="BC96"/>
  <c i="4" r="F39"/>
  <c i="1" r="BD98"/>
  <c i="7" r="F37"/>
  <c i="1" r="BD101"/>
  <c i="11" r="F36"/>
  <c i="1" r="BC105"/>
  <c i="2" r="F35"/>
  <c i="1" r="BB95"/>
  <c i="4" r="F38"/>
  <c i="1" r="BC98"/>
  <c i="7" r="F35"/>
  <c i="1" r="BB101"/>
  <c i="9" r="F37"/>
  <c i="1" r="BD103"/>
  <c i="3" r="F34"/>
  <c i="1" r="BA96"/>
  <c i="5" r="F38"/>
  <c i="1" r="BC99"/>
  <c i="6" r="F35"/>
  <c i="1" r="BB100"/>
  <c i="9" r="F35"/>
  <c i="1" r="BB103"/>
  <c i="10" r="F36"/>
  <c i="1" r="BC104"/>
  <c i="6" r="F37"/>
  <c i="1" r="BD100"/>
  <c i="8" r="F34"/>
  <c i="1" r="BA102"/>
  <c i="8" r="F35"/>
  <c i="1" r="BB102"/>
  <c i="3" r="J34"/>
  <c i="1" r="AW96"/>
  <c i="7" r="F34"/>
  <c i="1" r="BA101"/>
  <c i="5" r="J36"/>
  <c i="1" r="AW99"/>
  <c i="6" r="F36"/>
  <c i="1" r="BC100"/>
  <c i="10" r="J34"/>
  <c i="1" r="AW104"/>
  <c i="4" r="J36"/>
  <c i="1" r="AW98"/>
  <c i="7" r="J34"/>
  <c i="1" r="AW101"/>
  <c i="9" r="F34"/>
  <c i="1" r="BA103"/>
  <c i="2" r="J34"/>
  <c i="1" r="AW95"/>
  <c i="2" r="F34"/>
  <c i="1" r="BA95"/>
  <c i="4" r="F37"/>
  <c i="1" r="BB98"/>
  <c i="8" r="F36"/>
  <c i="1" r="BC102"/>
  <c i="10" r="F34"/>
  <c i="1" r="BA104"/>
  <c i="10" r="F35"/>
  <c i="1" r="BB104"/>
  <c r="AS94"/>
  <c i="3" r="F35"/>
  <c i="1" r="BB96"/>
  <c i="4" r="J32"/>
  <c i="1" r="AG98"/>
  <c i="6" r="F34"/>
  <c i="1" r="BA100"/>
  <c i="8" r="F37"/>
  <c i="1" r="BD102"/>
  <c i="3" r="F37"/>
  <c i="1" r="BD96"/>
  <c i="6" r="J34"/>
  <c i="1" r="AW100"/>
  <c i="8" r="J34"/>
  <c i="1" r="AW102"/>
  <c i="11" r="F34"/>
  <c i="1" r="BA105"/>
  <c i="11" r="F35"/>
  <c i="1" r="BB105"/>
  <c i="11" r="F37"/>
  <c i="1" r="BD105"/>
  <c i="4" r="F36"/>
  <c i="1" r="BA98"/>
  <c i="5" r="F36"/>
  <c i="1" r="BA99"/>
  <c i="5" r="F37"/>
  <c i="1" r="BB99"/>
  <c i="9" r="J34"/>
  <c i="1" r="AW103"/>
  <c i="10" r="F37"/>
  <c i="1" r="BD104"/>
  <c i="11" r="J34"/>
  <c i="1" r="AW105"/>
  <c i="5" r="F39"/>
  <c i="1" r="BD99"/>
  <c i="7" r="F36"/>
  <c i="1" r="BC101"/>
  <c i="9" r="F36"/>
  <c i="1" r="BC103"/>
  <c i="11" l="1" r="R123"/>
  <c r="R122"/>
  <c i="8" r="T124"/>
  <c i="6" r="P136"/>
  <c i="2" r="T143"/>
  <c i="11" r="P123"/>
  <c r="P122"/>
  <c i="1" r="AU105"/>
  <c i="6" r="BK136"/>
  <c r="J136"/>
  <c r="J99"/>
  <c i="2" r="P1610"/>
  <c i="11" r="T123"/>
  <c r="T122"/>
  <c i="8" r="P230"/>
  <c i="6" r="R136"/>
  <c r="R122"/>
  <c i="2" r="T1610"/>
  <c r="R1610"/>
  <c r="R142"/>
  <c i="8" r="R230"/>
  <c r="R124"/>
  <c r="P124"/>
  <c i="1" r="AU102"/>
  <c i="6" r="T136"/>
  <c r="T122"/>
  <c r="P122"/>
  <c i="1" r="AU100"/>
  <c i="2" r="P143"/>
  <c r="P142"/>
  <c i="1" r="AU95"/>
  <c i="2" r="BK143"/>
  <c r="J143"/>
  <c r="J97"/>
  <c i="3" r="J119"/>
  <c r="J97"/>
  <c i="4" r="J98"/>
  <c i="6" r="BK123"/>
  <c r="J123"/>
  <c r="J97"/>
  <c r="J137"/>
  <c r="J100"/>
  <c i="7" r="BK119"/>
  <c r="J119"/>
  <c r="J97"/>
  <c i="10" r="BK118"/>
  <c r="J118"/>
  <c r="J96"/>
  <c r="J120"/>
  <c r="J98"/>
  <c i="2" r="BK1610"/>
  <c r="J1610"/>
  <c r="J107"/>
  <c i="3" r="J120"/>
  <c r="J98"/>
  <c i="8" r="BK162"/>
  <c r="J162"/>
  <c r="J99"/>
  <c i="9" r="BK118"/>
  <c r="J118"/>
  <c r="J96"/>
  <c i="11" r="BK123"/>
  <c r="J123"/>
  <c r="J97"/>
  <c i="8" r="BK230"/>
  <c r="J230"/>
  <c r="J101"/>
  <c i="9" r="J120"/>
  <c r="J98"/>
  <c i="3" r="J30"/>
  <c i="1" r="AG96"/>
  <c i="4" r="J35"/>
  <c i="1" r="AV98"/>
  <c r="AT98"/>
  <c i="7" r="F33"/>
  <c i="1" r="AZ101"/>
  <c i="9" r="F33"/>
  <c i="1" r="AZ103"/>
  <c r="AU97"/>
  <c r="BA97"/>
  <c r="AW97"/>
  <c i="5" r="F35"/>
  <c i="1" r="AZ99"/>
  <c i="6" r="F33"/>
  <c i="1" r="AZ100"/>
  <c i="7" r="J33"/>
  <c i="1" r="AV101"/>
  <c r="AT101"/>
  <c i="10" r="F33"/>
  <c i="1" r="AZ104"/>
  <c i="11" r="F33"/>
  <c i="1" r="AZ105"/>
  <c i="3" r="J33"/>
  <c i="1" r="AV96"/>
  <c r="AT96"/>
  <c i="10" r="J33"/>
  <c i="1" r="AV104"/>
  <c r="AT104"/>
  <c r="BB97"/>
  <c r="AX97"/>
  <c i="5" r="J35"/>
  <c i="1" r="AV99"/>
  <c r="AT99"/>
  <c i="2" r="J33"/>
  <c i="1" r="AV95"/>
  <c r="AT95"/>
  <c i="5" r="J32"/>
  <c i="1" r="AG99"/>
  <c r="AN99"/>
  <c i="3" r="F33"/>
  <c i="1" r="AZ96"/>
  <c r="BD97"/>
  <c i="9" r="J33"/>
  <c i="1" r="AV103"/>
  <c r="AT103"/>
  <c i="11" r="J33"/>
  <c i="1" r="AV105"/>
  <c r="AT105"/>
  <c i="4" r="F35"/>
  <c i="1" r="AZ98"/>
  <c i="8" r="J33"/>
  <c i="1" r="AV102"/>
  <c r="AT102"/>
  <c r="BC97"/>
  <c r="AY97"/>
  <c i="6" r="J33"/>
  <c i="1" r="AV100"/>
  <c r="AT100"/>
  <c i="8" r="F33"/>
  <c i="1" r="AZ102"/>
  <c i="2" r="F33"/>
  <c i="1" r="AZ95"/>
  <c i="2" l="1" r="T142"/>
  <c i="3" r="J39"/>
  <c i="5" r="J41"/>
  <c i="8" r="BK124"/>
  <c r="J124"/>
  <c i="4" r="J41"/>
  <c i="7" r="BK118"/>
  <c r="J118"/>
  <c i="11" r="BK122"/>
  <c r="J122"/>
  <c r="J96"/>
  <c i="6" r="BK122"/>
  <c r="J122"/>
  <c i="2" r="BK142"/>
  <c r="J142"/>
  <c r="J96"/>
  <c i="1" r="BC94"/>
  <c r="W32"/>
  <c r="BD94"/>
  <c r="W33"/>
  <c r="BB94"/>
  <c r="W31"/>
  <c r="BA94"/>
  <c r="W30"/>
  <c r="AN98"/>
  <c r="AN96"/>
  <c r="AU94"/>
  <c i="9" r="J30"/>
  <c i="1" r="AG103"/>
  <c r="AN103"/>
  <c r="AZ97"/>
  <c r="AV97"/>
  <c r="AT97"/>
  <c i="8" r="J30"/>
  <c i="1" r="AG102"/>
  <c r="AN102"/>
  <c i="7" r="J30"/>
  <c i="1" r="AG101"/>
  <c r="AN101"/>
  <c i="10" r="J30"/>
  <c i="1" r="AG104"/>
  <c r="AN104"/>
  <c i="6" r="J30"/>
  <c i="1" r="AG100"/>
  <c r="AN100"/>
  <c r="AG97"/>
  <c r="AN97"/>
  <c i="7" l="1" r="J96"/>
  <c i="10" r="J39"/>
  <c i="6" r="J96"/>
  <c i="7" r="J39"/>
  <c i="8" r="J96"/>
  <c i="6" r="J39"/>
  <c i="8" r="J39"/>
  <c i="9" r="J39"/>
  <c i="1" r="AZ94"/>
  <c r="W29"/>
  <c r="AY94"/>
  <c i="2" r="J30"/>
  <c i="1" r="AG95"/>
  <c r="AN95"/>
  <c r="AW94"/>
  <c r="AK30"/>
  <c i="11" r="J30"/>
  <c i="1" r="AG105"/>
  <c r="AN105"/>
  <c r="AX94"/>
  <c i="2" l="1" r="J39"/>
  <c i="11" r="J39"/>
  <c i="1"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<sst xmlns="http://schemas.openxmlformats.org/spreadsheetml/2006/main">
  <si>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</si>
  <si>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</si>
  <si>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</si>
  <si>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</si>
  <si>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</si>
  <si>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{e7d52fa4-140c-4786-aaa5-bd2ee086de7c}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</si>
  <si>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</si>
  <si>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</si>
  <si>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</si>
  <si>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</si>
  <si>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</si>
  <si>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</si>
  <si>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</si>
  <si>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</si>
  <si>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0000003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</si>
  <si>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</si>
  <si>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</si>
  <si>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krytého bazénu ve Studénce, Budovatelská 769, 742 13 Studénka - Butovice</t>
  </si>
  <si>
    <t>KSO:</t>
  </si>
  <si>
    <t>CC-CZ:</t>
  </si>
  <si>
    <t>Místo:</t>
  </si>
  <si>
    <t xml:space="preserve"> </t>
  </si>
  <si>
    <t>Datum:</t>
  </si>
  <si>
    <t>26.10.2021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</si>
  <si>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</si>
  <si>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</si>
  <si>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</si>
  <si>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</si>
  <si>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</si>
  <si>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</si>
  <si>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</si>
  <si>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</si>
  <si>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</si>
  <si>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65912535</t>
  </si>
  <si>
    <t>Michal Pospíšil</t>
  </si>
  <si>
    <t>CZ7404195678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</si>
  <si>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</si>
  <si>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</si>
  <si>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</si>
  <si>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</si>
  <si>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</si>
  <si>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</si>
  <si>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</si>
  <si>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</si>
  <si>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</si>
  <si>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</si>
  <si>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</si>
  <si>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</si>
  <si>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</si>
  <si>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</si>
  <si>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</si>
  <si>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</si>
  <si>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</si>
  <si>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</si>
  <si>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</si>
  <si>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</si>
  <si>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</si>
  <si>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</si>
  <si>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</si>
  <si>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</si>
  <si>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</si>
  <si>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</si>
  <si>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</si>
  <si>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</si>
  <si>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</si>
  <si>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</si>
  <si>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</si>
  <si>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</si>
  <si>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</si>
  <si>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</si>
  <si>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</si>
  <si>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</si>
  <si>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</si>
  <si>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</si>
  <si>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</si>
  <si>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</si>
  <si>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</si>
  <si>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</si>
  <si>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</si>
  <si>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</si>
  <si>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</si>
  <si>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</si>
  <si>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</si>
  <si>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</si>
  <si>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</si>
  <si>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část</t>
  </si>
  <si>
    <t>STA</t>
  </si>
  <si>
    <t>1</t>
  </si>
  <si>
    <t>{afac3755-4ecd-4f72-bdbb-31e159aa7fad}</t>
  </si>
  <si>
    <t>2</t>
  </si>
  <si>
    <t>SO02</t>
  </si>
  <si>
    <t>Nerezové bazény</t>
  </si>
  <si>
    <t>{e62ac727-9ce9-4b47-be8c-73de5a127b50}</t>
  </si>
  <si>
    <t>SO03</t>
  </si>
  <si>
    <t>Bazénová technologie, filtrace a úprava vody, atrakce</t>
  </si>
  <si>
    <t>{66adc2ab-c09d-465e-81f6-4d8ab45e5bef}</t>
  </si>
  <si>
    <t>01</t>
  </si>
  <si>
    <t>Plavecký bazén</t>
  </si>
  <si>
    <t>Soupis</t>
  </si>
  <si>
    <t>{e189cc45-b110-437b-8726-39900e722bb7}</t>
  </si>
  <si>
    <t>02</t>
  </si>
  <si>
    <t>Vířivý bazén</t>
  </si>
  <si>
    <t>{2b750119-2047-4d1f-823d-7407e66553d7}</t>
  </si>
  <si>
    <t>SO04</t>
  </si>
  <si>
    <t>Zdravotechnická instalace</t>
  </si>
  <si>
    <t>{f5d6dda7-36df-4692-af69-fad07a667719}</t>
  </si>
  <si>
    <t>SO05</t>
  </si>
  <si>
    <t>Měření a regulace</t>
  </si>
  <si>
    <t>{16341acb-f0b0-43e5-bbde-e3c71095bf7f}</t>
  </si>
  <si>
    <t>SO06</t>
  </si>
  <si>
    <t>Elektroinstalace</t>
  </si>
  <si>
    <t>{34d68b39-dedf-444b-9716-0a61624138c0}</t>
  </si>
  <si>
    <t>SO07</t>
  </si>
  <si>
    <t>Vzduchotechnika</t>
  </si>
  <si>
    <t>{1c28b965-357f-4168-bd67-5b8950c571d4}</t>
  </si>
  <si>
    <t>SO08</t>
  </si>
  <si>
    <t>Vytápění</t>
  </si>
  <si>
    <t>{9acc0b35-acc8-48e2-8ea7-b0dfde39efb7}</t>
  </si>
  <si>
    <t>SO09</t>
  </si>
  <si>
    <t>Vedlejší rozpočtové náklady</t>
  </si>
  <si>
    <t>{3642910d-631c-4aca-a403-4db64d0c77d5}</t>
  </si>
  <si>
    <t>KRYCÍ LIST SOUPISU PRACÍ</t>
  </si>
  <si>
    <t>Objekt:</t>
  </si>
  <si>
    <t>SO01 -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</si>
  <si>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</si>
  <si>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</si>
  <si>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</si>
  <si>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</si>
  <si>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</si>
  <si>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</si>
  <si>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</si>
  <si>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</si>
  <si>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</si>
  <si>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</si>
  <si>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</si>
  <si>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</si>
  <si>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</si>
  <si>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</si>
  <si>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</si>
  <si>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</si>
  <si>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</si>
  <si>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</si>
  <si>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</si>
  <si>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</si>
  <si>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</si>
  <si>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</si>
  <si>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</si>
  <si>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</si>
  <si>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</si>
  <si>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</si>
  <si>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</si>
  <si>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</si>
  <si>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</si>
  <si>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</si>
  <si>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</si>
  <si>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</si>
  <si>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</si>
  <si>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</si>
  <si>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</si>
  <si>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</si>
  <si>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</si>
  <si>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</si>
  <si>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</si>
  <si>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</si>
  <si>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</si>
  <si>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</si>
  <si>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</si>
  <si>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</si>
  <si>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</si>
  <si>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</si>
  <si>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</si>
  <si>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</si>
  <si>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</si>
  <si>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</si>
  <si>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</si>
  <si>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</si>
  <si>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</si>
  <si>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1831379489</t>
  </si>
  <si>
    <t>VV</t>
  </si>
  <si>
    <t>výkr.č. D.1.2-02, výkr.č. D.1.2-04</t>
  </si>
  <si>
    <t>stávající okapový chodník</t>
  </si>
  <si>
    <t>29,0+1,0+5,0*0,50</t>
  </si>
  <si>
    <t>1,50*1,90</t>
  </si>
  <si>
    <t>Součet</t>
  </si>
  <si>
    <t>121151117</t>
  </si>
  <si>
    <t>Sejmutí ornice plochy do 500 m2 tl vrstvy do 500 mm strojně</t>
  </si>
  <si>
    <t>2016760665</t>
  </si>
  <si>
    <t>pro přístavbu</t>
  </si>
  <si>
    <t>28,0*5,0</t>
  </si>
  <si>
    <t>3</t>
  </si>
  <si>
    <t>131251102</t>
  </si>
  <si>
    <t>Hloubení jam nezapažených v hornině třídy těžitelnosti I, skupiny 3 objem do 50 m3 strojně</t>
  </si>
  <si>
    <t>m3</t>
  </si>
  <si>
    <t>-343733026</t>
  </si>
  <si>
    <t>výkr.č. D.1.2-08</t>
  </si>
  <si>
    <t>výkr.č. D.1.2-10</t>
  </si>
  <si>
    <t>výkr.č. D.1.2-11</t>
  </si>
  <si>
    <t>pro základové konstrukce vířivé vany</t>
  </si>
  <si>
    <t>4,20*2,70*0,80</t>
  </si>
  <si>
    <t xml:space="preserve">pro základové konstrukce akumulační jímky </t>
  </si>
  <si>
    <t>3,90*2,0*1,20</t>
  </si>
  <si>
    <t>132251101</t>
  </si>
  <si>
    <t xml:space="preserve">Hloubení rýh nezapažených  š do 800 mm v hornině třídy těžitelnosti I, skupiny 3 objem do 20 m3 strojně</t>
  </si>
  <si>
    <t>-100350736</t>
  </si>
  <si>
    <t>pro základové pasy přístavby výškové úrovně -1.150</t>
  </si>
  <si>
    <t>(14,50+3,25+3,65+1,45)*0,80*0,80</t>
  </si>
  <si>
    <t>5</t>
  </si>
  <si>
    <t>132251252</t>
  </si>
  <si>
    <t>Hloubení rýh nezapažených š do 2000 mm v hornině třídy těžitelnosti I, skupiny 3 objem do 50 m3 strojně</t>
  </si>
  <si>
    <t>743148376</t>
  </si>
  <si>
    <t xml:space="preserve">pro základové pasy přístavby výškové úrovně -3.050, -2.350, -1.850, -1.650,  -1.500</t>
  </si>
  <si>
    <t>(1,10+18,05)*1,20*1,15</t>
  </si>
  <si>
    <t>(9,45+1,45+0,70)*1,20*1,30</t>
  </si>
  <si>
    <t>6</t>
  </si>
  <si>
    <t>132254204</t>
  </si>
  <si>
    <t>Hloubení zapažených rýh š do 2000 mm v hornině třídy těžitelnosti I, skupiny 3 objem do 500 m3</t>
  </si>
  <si>
    <t>463736930</t>
  </si>
  <si>
    <t>výkr.č.D.1.4.a - 01</t>
  </si>
  <si>
    <t>výkr.č.D.1.4.a - 02</t>
  </si>
  <si>
    <t>trasa D1-D1´, napojení střešních svodů DS4, DS5 - společná trasa s drenážním potrubím v hloubce 3200 mm</t>
  </si>
  <si>
    <t>(11,0+3,20+0,90)*1,50*4,0</t>
  </si>
  <si>
    <t>Mezisoučet</t>
  </si>
  <si>
    <t>pro základové pasy přístavby výškové úrovně -3.050, -2.350, -1.850</t>
  </si>
  <si>
    <t>(1,40+0,70)*1,50*1,50</t>
  </si>
  <si>
    <t>0,70*1,20*2,0</t>
  </si>
  <si>
    <t>(9,50+1,10+0,70)*1,50*2,70</t>
  </si>
  <si>
    <t>7</t>
  </si>
  <si>
    <t>139751101</t>
  </si>
  <si>
    <t>Vykopávky v uzavřených prostorech v hornině třídy těžitelnosti I, skupiny 1 až 3 ručně</t>
  </si>
  <si>
    <t>-532954773</t>
  </si>
  <si>
    <t xml:space="preserve">místn.č. 1.01 - bazénová hala </t>
  </si>
  <si>
    <t>rýha pro položení ležaté kanalizace</t>
  </si>
  <si>
    <t>21,0*0,80*1,0</t>
  </si>
  <si>
    <t>8</t>
  </si>
  <si>
    <t>151101101</t>
  </si>
  <si>
    <t>Zřízení příložného pažení a rozepření stěn rýh hl do 2 m</t>
  </si>
  <si>
    <t>1935008246</t>
  </si>
  <si>
    <t>pro základové pasy přístavby výškové úrovně -2.350, -1.850</t>
  </si>
  <si>
    <t>(1,40+0,70)*2*1,50</t>
  </si>
  <si>
    <t>0,70*2*2,0</t>
  </si>
  <si>
    <t>9</t>
  </si>
  <si>
    <t>151101102</t>
  </si>
  <si>
    <t>Zřízení příložného pažení a rozepření stěn rýh hl do 4 m</t>
  </si>
  <si>
    <t>400160924</t>
  </si>
  <si>
    <t>(11,0+3,20+0,90)*2*4,0</t>
  </si>
  <si>
    <t>pro základové pasy přístavby výškové úrovně -3.050</t>
  </si>
  <si>
    <t>(9,50+1,10*2+0,70*2)*3,0</t>
  </si>
  <si>
    <t>10</t>
  </si>
  <si>
    <t>151101111</t>
  </si>
  <si>
    <t>Odstranění příložného pažení a rozepření stěn rýh hl do 2 m</t>
  </si>
  <si>
    <t>-485102678</t>
  </si>
  <si>
    <t>11</t>
  </si>
  <si>
    <t>151101112</t>
  </si>
  <si>
    <t>Odstranění příložného pažení a rozepření stěn rýh hl do 4 m</t>
  </si>
  <si>
    <t>-786942638</t>
  </si>
  <si>
    <t>12</t>
  </si>
  <si>
    <t>162211311</t>
  </si>
  <si>
    <t>Vodorovné přemístění výkopku z horniny třídy těžitelnosti I, skupiny 1 až 3 stavebním kolečkem do 10 m</t>
  </si>
  <si>
    <t>317113407</t>
  </si>
  <si>
    <t>16,80-10,08</t>
  </si>
  <si>
    <t>13</t>
  </si>
  <si>
    <t>162211319</t>
  </si>
  <si>
    <t>Příplatek k vodorovnému přemístění výkopku z horniny třídy těžitelnosti I, skupiny 1 až 3 stavebním kolečkem ZKD 10 m</t>
  </si>
  <si>
    <t>-1815763714</t>
  </si>
  <si>
    <t>14</t>
  </si>
  <si>
    <t>162751117</t>
  </si>
  <si>
    <t>Vodorovné přemístění do 10000 m výkopku/sypaniny z horniny třídy těžitelnosti I, skupiny 1 až 3</t>
  </si>
  <si>
    <t>1841653953</t>
  </si>
  <si>
    <t>6,72+128,966</t>
  </si>
  <si>
    <t>162751119</t>
  </si>
  <si>
    <t>Příplatek k vodorovnému přemístění výkopku/sypaniny z horniny třídy těžitelnosti I, skupiny 1 až 3 ZKD 1000 m přes 10000 m</t>
  </si>
  <si>
    <t>-2074682174</t>
  </si>
  <si>
    <t>135,686*5 'Přepočtené koeficientem množství</t>
  </si>
  <si>
    <t>16</t>
  </si>
  <si>
    <t>167111101</t>
  </si>
  <si>
    <t>Nakládání výkopku z hornin třídy těžitelnosti I, skupiny 1 až 3 ručně</t>
  </si>
  <si>
    <t>1424902113</t>
  </si>
  <si>
    <t>17</t>
  </si>
  <si>
    <t>167151101</t>
  </si>
  <si>
    <t>Nakládání výkopku z hornin třídy těžitelnosti I, skupiny 1 až 3 do 100 m3</t>
  </si>
  <si>
    <t>1136519959</t>
  </si>
  <si>
    <t>výkopy rýh základových pasů a kanalizace</t>
  </si>
  <si>
    <t>14,624+44,523+142,770</t>
  </si>
  <si>
    <t xml:space="preserve">odpočet  zasypu</t>
  </si>
  <si>
    <t>-122,951</t>
  </si>
  <si>
    <t>ornice</t>
  </si>
  <si>
    <t>140,0*0,50-100,0*0,20</t>
  </si>
  <si>
    <t>18</t>
  </si>
  <si>
    <t>171201221</t>
  </si>
  <si>
    <t>Poplatek za uložení na skládce (skládkovné) zeminy a kamení kód odpadu 17 05 04</t>
  </si>
  <si>
    <t>t</t>
  </si>
  <si>
    <t>1454105069</t>
  </si>
  <si>
    <t>135,686*2 'Přepočtené koeficientem množství</t>
  </si>
  <si>
    <t>19</t>
  </si>
  <si>
    <t>174111101</t>
  </si>
  <si>
    <t>Zásyp jam, šachet rýh nebo kolem objektů sypaninou se zhutněním ručně</t>
  </si>
  <si>
    <t>-1264408899</t>
  </si>
  <si>
    <t xml:space="preserve">odpočet  podsypů, obsypů, lože potrubí, základových pasů</t>
  </si>
  <si>
    <t>-(16,0+13,525+45,056+4,385)</t>
  </si>
  <si>
    <t>20</t>
  </si>
  <si>
    <t>174111102</t>
  </si>
  <si>
    <t>Zásyp v uzavřených prostorech sypaninou se zhutněním ručně</t>
  </si>
  <si>
    <t>2022049291</t>
  </si>
  <si>
    <t>rýha po položení ležaté kanalizace</t>
  </si>
  <si>
    <t>21,0*0,80*0,60</t>
  </si>
  <si>
    <t>175111101</t>
  </si>
  <si>
    <t>Obsypání potrubí ručně sypaninou bez prohození, uloženou do 3 m</t>
  </si>
  <si>
    <t>343059894</t>
  </si>
  <si>
    <t>21,0*0,80*0,30</t>
  </si>
  <si>
    <t>ležatá kanalizace přístavby</t>
  </si>
  <si>
    <t>(28,0+1,0*6+3,0+2,0+11,0+3,20+0,90)*0,50*0,50</t>
  </si>
  <si>
    <t>22</t>
  </si>
  <si>
    <t>M</t>
  </si>
  <si>
    <t>58337331</t>
  </si>
  <si>
    <t>štěrkopísek frakce 0/22</t>
  </si>
  <si>
    <t>1398280524</t>
  </si>
  <si>
    <t>18,565*2 'Přepočtené koeficientem množství</t>
  </si>
  <si>
    <t>23</t>
  </si>
  <si>
    <t>181311103</t>
  </si>
  <si>
    <t>Rozprostření ornice tl vrstvy do 200 mm v rovině nebo ve svahu do 1:5 ručně</t>
  </si>
  <si>
    <t>-1382311361</t>
  </si>
  <si>
    <t>"odhad"100</t>
  </si>
  <si>
    <t>24</t>
  </si>
  <si>
    <t>181411131</t>
  </si>
  <si>
    <t>Založení parkového trávníku výsevem plochy do 1000 m2 v rovině a ve svahu do 1:5</t>
  </si>
  <si>
    <t>-1685584396</t>
  </si>
  <si>
    <t>25</t>
  </si>
  <si>
    <t>00572410</t>
  </si>
  <si>
    <t>osivo směs travní parková</t>
  </si>
  <si>
    <t>kg</t>
  </si>
  <si>
    <t>-338954113</t>
  </si>
  <si>
    <t>100*0,02 'Přepočtené koeficientem množství</t>
  </si>
  <si>
    <t>Zakládání</t>
  </si>
  <si>
    <t>26</t>
  </si>
  <si>
    <t>211971110</t>
  </si>
  <si>
    <t>Zřízení opláštění žeber nebo trativodů geotextilií v rýze nebo zářezu sklonu do 1:2</t>
  </si>
  <si>
    <t>611462583</t>
  </si>
  <si>
    <t>trativody DN150</t>
  </si>
  <si>
    <t>(5,0+30,0+5,0+30,0+10,0)*1,0</t>
  </si>
  <si>
    <t>27</t>
  </si>
  <si>
    <t>69311080</t>
  </si>
  <si>
    <t>geotextilie netkaná separační, ochranná, filtrační, drenážní PES 200g/m2</t>
  </si>
  <si>
    <t>603560589</t>
  </si>
  <si>
    <t>80*1,1845 'Přepočtené koeficientem množství</t>
  </si>
  <si>
    <t>28</t>
  </si>
  <si>
    <t>212572111</t>
  </si>
  <si>
    <t>Lože pro trativody ze štěrkopísku tříděného</t>
  </si>
  <si>
    <t>-37306576</t>
  </si>
  <si>
    <t>(5,0+30,0+5,0+30,0+10,0)*0,40*0,50</t>
  </si>
  <si>
    <t>29</t>
  </si>
  <si>
    <t>212755216</t>
  </si>
  <si>
    <t>Trativody z drenážních trubek plastových flexibilních D 160 mm bez lože</t>
  </si>
  <si>
    <t>m</t>
  </si>
  <si>
    <t>722258487</t>
  </si>
  <si>
    <t>5,0+30,0+5,0+30,0+10,0</t>
  </si>
  <si>
    <t>30</t>
  </si>
  <si>
    <t>213141111</t>
  </si>
  <si>
    <t>Zřízení vrstvy z geotextilie v rovině nebo ve sklonu do 1:5 š do 3 m</t>
  </si>
  <si>
    <t>2024035811</t>
  </si>
  <si>
    <t>na násyp pod bazénovou vanu</t>
  </si>
  <si>
    <t>(16,10*2,20)*2</t>
  </si>
  <si>
    <t>31</t>
  </si>
  <si>
    <t>69311081</t>
  </si>
  <si>
    <t>geotextilie netkaná separační, ochranná, filtrační, drenážní PES 300g/m2</t>
  </si>
  <si>
    <t>2071065022</t>
  </si>
  <si>
    <t>70,84*1,1845 'Přepočtené koeficientem množství</t>
  </si>
  <si>
    <t>32</t>
  </si>
  <si>
    <t>271532212</t>
  </si>
  <si>
    <t>Podsyp pod základové konstrukce se zhutněním z hrubého kameniva frakce 16 až 32 mm</t>
  </si>
  <si>
    <t>1599518748</t>
  </si>
  <si>
    <t>násyp pod bazénovou vanu</t>
  </si>
  <si>
    <t>(16,10*2,20*0,25)*2</t>
  </si>
  <si>
    <t>33</t>
  </si>
  <si>
    <t>271562211</t>
  </si>
  <si>
    <t>Podsyp pod základové konstrukce se zhutněním z drobného kameniva frakce 0 až 4 mm</t>
  </si>
  <si>
    <t>717570826</t>
  </si>
  <si>
    <t>(16,10*2,20*0,05)*2</t>
  </si>
  <si>
    <t>34</t>
  </si>
  <si>
    <t>271572211</t>
  </si>
  <si>
    <t>Podsyp pod základové konstrukce se zhutněním z netříděného štěrkopísku</t>
  </si>
  <si>
    <t>-1887087064</t>
  </si>
  <si>
    <t>spodní vrstvy podlahy po položení ležaté kanalizace</t>
  </si>
  <si>
    <t>21,0*0,80*0,20</t>
  </si>
  <si>
    <t>základy přístavby</t>
  </si>
  <si>
    <t>((4,35+27,20)*2+3,55)*0,40*0,15</t>
  </si>
  <si>
    <t>akumulační jímka, technologický kanál</t>
  </si>
  <si>
    <t>(4,50*2,10+1,50*2,0)*0,15</t>
  </si>
  <si>
    <t>vířivá vana</t>
  </si>
  <si>
    <t>4,0*2,60*0,15</t>
  </si>
  <si>
    <t>skladba podlahy C2</t>
  </si>
  <si>
    <t>(6,45*1,65+3,75*1,90)*0,25</t>
  </si>
  <si>
    <t>skladba podlahy C</t>
  </si>
  <si>
    <t>(15,0*3,55+4,30*0,90)*0,25</t>
  </si>
  <si>
    <t>35</t>
  </si>
  <si>
    <t>273321211</t>
  </si>
  <si>
    <t>Základové desky ze ŽB bez zvýšených nároků na prostředí tř. C 12/15</t>
  </si>
  <si>
    <t>1543682246</t>
  </si>
  <si>
    <t>podkladní beton tl. 100 mm</t>
  </si>
  <si>
    <t>21,0*0,80*0,10</t>
  </si>
  <si>
    <t>(4,50*2,10+1,50*2,0)*0,10</t>
  </si>
  <si>
    <t>4,0*2,60*0,10</t>
  </si>
  <si>
    <t>"ztratné betonu 10%"2,285*0,10</t>
  </si>
  <si>
    <t>skladba podlahy C2 - podkladní beton tl. 150 mm</t>
  </si>
  <si>
    <t>(6,45*2,05+4,15*1,90)*0,15</t>
  </si>
  <si>
    <t>"ztratné betonu 10%"2,665*0,10</t>
  </si>
  <si>
    <t>(15,40*4,35+4,30*1,30)*0,15</t>
  </si>
  <si>
    <t>36</t>
  </si>
  <si>
    <t>273321311</t>
  </si>
  <si>
    <t>Základové desky ze ŽB bez zvýšených nároků na prostředí tř. C 16/20</t>
  </si>
  <si>
    <t>-1444641818</t>
  </si>
  <si>
    <t>akumulační jímka, technologický kanál - žb. deska tl. 200 mm</t>
  </si>
  <si>
    <t>(4,30*1,90+1,65*1,60)*0,20</t>
  </si>
  <si>
    <t>vířivá vana - žb. deska 250 mm</t>
  </si>
  <si>
    <t>4,55*3,10*0,25</t>
  </si>
  <si>
    <t>"ztratné betonu 10%"5,688*0,10</t>
  </si>
  <si>
    <t>výkr.č. D.1.4.a. - 01</t>
  </si>
  <si>
    <t>výkr.č. D.1.4.a. - 05</t>
  </si>
  <si>
    <t>pod drenážní šachtu DRŠ1</t>
  </si>
  <si>
    <t>1,50*1,50*0,20</t>
  </si>
  <si>
    <t>"ztratné betonu 10%"0,45*0,10</t>
  </si>
  <si>
    <t>37</t>
  </si>
  <si>
    <t>273321411</t>
  </si>
  <si>
    <t>Základové desky ze ŽB bez zvýšených nároků na prostředí tř. C 20/25</t>
  </si>
  <si>
    <t>1362261297</t>
  </si>
  <si>
    <t>vířivá vana - žb. deska 300 mm pod nerez vanu</t>
  </si>
  <si>
    <t>4,05*2,60*0,30</t>
  </si>
  <si>
    <t>místn.č. 0.03 - strojovna</t>
  </si>
  <si>
    <t>základy pro čerpadla</t>
  </si>
  <si>
    <t>0,60*0,30*0,10</t>
  </si>
  <si>
    <t>0,80*0,60*0,10</t>
  </si>
  <si>
    <t>1,20*0,60*0,10</t>
  </si>
  <si>
    <t>38</t>
  </si>
  <si>
    <t>273351121</t>
  </si>
  <si>
    <t>Zřízení bednění základových desek</t>
  </si>
  <si>
    <t>1922991194</t>
  </si>
  <si>
    <t>(4,50+4,10)*2*0,30</t>
  </si>
  <si>
    <t>(4,0+2,60)*2*0,30</t>
  </si>
  <si>
    <t>(1,65+2,70+1,90+3,55)*0,50</t>
  </si>
  <si>
    <t>(4,55+3,10)*2*0,50</t>
  </si>
  <si>
    <t>(4,35+4,05)*0,30</t>
  </si>
  <si>
    <t>(0,60+0,30)*2*0,20</t>
  </si>
  <si>
    <t>(0,80+0,60)*2*0,20</t>
  </si>
  <si>
    <t>(1,20+0,60)*2*0,20</t>
  </si>
  <si>
    <t>pod drenážní šachtou DRŠ1</t>
  </si>
  <si>
    <t>1,50*4*0,30</t>
  </si>
  <si>
    <t>39</t>
  </si>
  <si>
    <t>273351122</t>
  </si>
  <si>
    <t>Odstranění bednění základových desek</t>
  </si>
  <si>
    <t>614815413</t>
  </si>
  <si>
    <t>40</t>
  </si>
  <si>
    <t>273362021</t>
  </si>
  <si>
    <t>Výztuž základových desek svařovanými sítěmi Kari</t>
  </si>
  <si>
    <t>2044659764</t>
  </si>
  <si>
    <t>podkladní beton tl. 100 mm - KARI síť 150 x 150 x 6 mm</t>
  </si>
  <si>
    <t>(21,0*0,80*3,03)*0,001</t>
  </si>
  <si>
    <t>"přesahy 20%"0,051*0,20</t>
  </si>
  <si>
    <t>(4,50*2,10+1,50*2,0)*3,03*0,001</t>
  </si>
  <si>
    <t>4,0*2,60*3,03*0,001</t>
  </si>
  <si>
    <t>"přesahy 20%"0,07*0,20</t>
  </si>
  <si>
    <t>akumulační jímka, technologický kanál - žb. deska tl. 200 mm - 2 x KARI síť 150 x 150 x 6 mm</t>
  </si>
  <si>
    <t>((4,30*1,90+1,65*1,60)*3,03*0,001)*2</t>
  </si>
  <si>
    <t>"přesahy 20%"0,066*0,20</t>
  </si>
  <si>
    <t>vířivá vana - žb. deska 250 mm - 2 x KARI síť 150 x 150 x 6 mm</t>
  </si>
  <si>
    <t>(4,55*3,10*3,03*0,001)*2</t>
  </si>
  <si>
    <t>"přesahy 20%"0,085*0,20</t>
  </si>
  <si>
    <t>vířivá vana - žb. deska 300 mm pod nerez vanu - 2 x KARI 100 x 100 x 8 mm</t>
  </si>
  <si>
    <t>(4,05*2,60*7,99*0,001)*2</t>
  </si>
  <si>
    <t>"přesahy 20%"0,168*0,20</t>
  </si>
  <si>
    <t>skladba podlahy C2 - podkladní beton tl. 150 mm - 2 x KARI síť 100 x 100 x 6 mm</t>
  </si>
  <si>
    <t>((6,45*2,05+4,15*1,90)*4,40*0,001)*2</t>
  </si>
  <si>
    <t>"přesahy 20%"0,186*0,20</t>
  </si>
  <si>
    <t>základy pro čerpadla - KARI síť 150 x 150 x 6 mm</t>
  </si>
  <si>
    <t>0,60*0,30*3,03*0,001</t>
  </si>
  <si>
    <t>0,80*0,60*3,03*0,001</t>
  </si>
  <si>
    <t>1,20*0,60*3,03*0,001</t>
  </si>
  <si>
    <t>"přesahy 20%"0,004*0,20</t>
  </si>
  <si>
    <t>pod drenážní šachtou DRŠ1 - KARI síť 150 x 150 x 6 mm</t>
  </si>
  <si>
    <t>1,50*1,50*3,03*0,001</t>
  </si>
  <si>
    <t>"přesahy 20%"0,007*0,20</t>
  </si>
  <si>
    <t>41</t>
  </si>
  <si>
    <t>274313611</t>
  </si>
  <si>
    <t>Základové pásy z betonu tř. C 16/20</t>
  </si>
  <si>
    <t>-268367644</t>
  </si>
  <si>
    <t>obetonování dnového kanálu</t>
  </si>
  <si>
    <t>16,20*0,60*0,30</t>
  </si>
  <si>
    <t>základ pro ukotvení nerezové bazénové vany</t>
  </si>
  <si>
    <t>(18,60+5,60)*0,30*0,20</t>
  </si>
  <si>
    <t>"ztratné betonu 10%"4,368*0,10</t>
  </si>
  <si>
    <t>(7,65+1,10)*0,40*2,70+0,70*2,0*0,40+0,70*1,30*0,40+(1,45+3,65)*0,80*0,40+4,40*0,40*1,30</t>
  </si>
  <si>
    <t>4,50*0,40*1,30+0,50*0,40*1,60+(14,80+2,85)*0,40*1,10+(1,10+17,15)*0,40*1,45+(2,0+1,10)*0,40*3,0</t>
  </si>
  <si>
    <t>1,40*0,40*1,75+1,45*0,40*1,05</t>
  </si>
  <si>
    <t>"ztratné betonu 10%"44,42*0,10</t>
  </si>
  <si>
    <t>42</t>
  </si>
  <si>
    <t>274321411</t>
  </si>
  <si>
    <t>Základové pasy ze ŽB bez zvýšených nároků na prostředí tř. C 20/25</t>
  </si>
  <si>
    <t>-354960936</t>
  </si>
  <si>
    <t>podbetonování nerezové bazénové vany</t>
  </si>
  <si>
    <t>(19,0+4,80+17,20+3,60+2,0)*0,35*0,30</t>
  </si>
  <si>
    <t>"ztratné betonu 10%"4,893*0,10</t>
  </si>
  <si>
    <t>43</t>
  </si>
  <si>
    <t>274351121</t>
  </si>
  <si>
    <t>Zřízení bednění základových pasů rovného</t>
  </si>
  <si>
    <t>-1203438890</t>
  </si>
  <si>
    <t>16,20*2*0,50</t>
  </si>
  <si>
    <t>(19,0+4,80+17,20+3,60+2,0)*0,50</t>
  </si>
  <si>
    <t>(18,60+5,60)*0,50</t>
  </si>
  <si>
    <t>(7,65+1,10*2)*3,0+(0,70*2*2,50)+(0,70*2*1,50)+(1,45+3,65)*2*1,0+(4,40*2*1,50)</t>
  </si>
  <si>
    <t>(4,50*2*1,50)+(0,50*2*2,0)+(14,80*2+2,85*2)*1,50+(1,10*2+17,15)*2,0+(2,0+1,10*2)*3,50</t>
  </si>
  <si>
    <t>1,40*2*2,0+1,45*2*1,50</t>
  </si>
  <si>
    <t>44</t>
  </si>
  <si>
    <t>274351122</t>
  </si>
  <si>
    <t>Odstranění bednění základových pasů rovného</t>
  </si>
  <si>
    <t>1170613228</t>
  </si>
  <si>
    <t>45</t>
  </si>
  <si>
    <t>274361821</t>
  </si>
  <si>
    <t>Výztuž základových pasů betonářskou ocelí 10 505 (R)</t>
  </si>
  <si>
    <t>25994631</t>
  </si>
  <si>
    <t>podbetonování nerezové bazénové vany - přikotvení ke stávajícímu dnu - ocel R10 po 500 mm délky 1100 mm</t>
  </si>
  <si>
    <t>((19,0+4,80+17,20+3,60+2,0)/0,50*1,10*0,617)*0,001</t>
  </si>
  <si>
    <t>Svislé a kompletní konstrukce</t>
  </si>
  <si>
    <t>46</t>
  </si>
  <si>
    <t>311113142</t>
  </si>
  <si>
    <t>Nosná zeď tl do 200 mm z hladkých tvárnic ztraceného bednění včetně výplně z betonu tř. 20/25</t>
  </si>
  <si>
    <t>501940264</t>
  </si>
  <si>
    <t>výkr.č. D.1.2-07</t>
  </si>
  <si>
    <t>akumulační jímka, stěna technologického kanálu</t>
  </si>
  <si>
    <t>(2,90+1,50)*2*1,0</t>
  </si>
  <si>
    <t>2,05*1,0</t>
  </si>
  <si>
    <t>47</t>
  </si>
  <si>
    <t>311113143</t>
  </si>
  <si>
    <t>Nosná zeď tl do 250 mm z hladkých tvárnic ztraceného bednění včetně výplně z betonu tř. C 20/25</t>
  </si>
  <si>
    <t>-268194525</t>
  </si>
  <si>
    <t>(2,85+4,05)*0,75</t>
  </si>
  <si>
    <t>(3,10+4,55)*0,50</t>
  </si>
  <si>
    <t>48</t>
  </si>
  <si>
    <t>311272111</t>
  </si>
  <si>
    <t>Zdivo z pórobetonových tvárnic hladkých do P2 do 450 kg/m3 na tenkovrstvou maltu tl 250 mm</t>
  </si>
  <si>
    <t>-1357098813</t>
  </si>
  <si>
    <t>obvodové zdivo a střední nosná zeď přístavby</t>
  </si>
  <si>
    <t>(28,0*3,40)-(28,0*0,25+3,0*0,60*4+2,0*0,60*2)</t>
  </si>
  <si>
    <t>4,10*3*2,85+((4,10*0,75)/2)*3-(4,10*0,25*3)</t>
  </si>
  <si>
    <t>49</t>
  </si>
  <si>
    <t>311272311</t>
  </si>
  <si>
    <t>Zdivo z pórobetonových tvárnic hladkých do P2 do 450 kg/m3 na tenkovrstvou maltu tl 375 mm</t>
  </si>
  <si>
    <t>1721589794</t>
  </si>
  <si>
    <t>dozdívka mezi místn.č. 1.01 - 1.47</t>
  </si>
  <si>
    <t>1,35*2,20</t>
  </si>
  <si>
    <t>výkr.č. D.1.2-12</t>
  </si>
  <si>
    <t>dozdívka parapetního zdiva ve II. NP</t>
  </si>
  <si>
    <t>1,50*0,15*2</t>
  </si>
  <si>
    <t>50</t>
  </si>
  <si>
    <t>311361821</t>
  </si>
  <si>
    <t>Výztuž nosných zdí betonářskou ocelí 10 505</t>
  </si>
  <si>
    <t>317960252</t>
  </si>
  <si>
    <t>podélná výztuž v ložných sparách 2 x R10</t>
  </si>
  <si>
    <t>(2,90+1,50)*2*2*3*0,617*0,001</t>
  </si>
  <si>
    <t>(2,05*1,0)*2*3*0,617*0,001</t>
  </si>
  <si>
    <t>svislá výztuž R8 po 500 mm</t>
  </si>
  <si>
    <t>(2,90+1,50)*2/0,50*1,0*0,395*0,001</t>
  </si>
  <si>
    <t>2,05/0,50*1,0*0,395*0,001</t>
  </si>
  <si>
    <t>(2,85+4,05)*2*2*0,617*0,001</t>
  </si>
  <si>
    <t>(3,10+4,55)*0,617*0,001</t>
  </si>
  <si>
    <t>(2,85+4,05)/0,50*0,75*0,395*0,001</t>
  </si>
  <si>
    <t>(3,10+4,55)/0,50*0,50*0,395*0,001</t>
  </si>
  <si>
    <t>51</t>
  </si>
  <si>
    <t>317234410</t>
  </si>
  <si>
    <t>Vyzdívka mezi nosníky z cihel pálených na MC</t>
  </si>
  <si>
    <t>59745307</t>
  </si>
  <si>
    <t>místn.č. 1.48</t>
  </si>
  <si>
    <t>3 x IPE120 délky 2400 mm</t>
  </si>
  <si>
    <t>2,40*0,25*0,15</t>
  </si>
  <si>
    <t>4 x IPE120 délky 1400 mm</t>
  </si>
  <si>
    <t>1,40*0,40*0,15</t>
  </si>
  <si>
    <t>52</t>
  </si>
  <si>
    <t>317944321</t>
  </si>
  <si>
    <t>Válcované nosníky do č.12 dodatečně osazované do připravených otvorů</t>
  </si>
  <si>
    <t>-500942535</t>
  </si>
  <si>
    <t>místn.č. 1.46</t>
  </si>
  <si>
    <t xml:space="preserve">3 x HEB100 délky 3900 mm - 3 x </t>
  </si>
  <si>
    <t>((3,90*20,40*0,001)*3)*3</t>
  </si>
  <si>
    <t>3 x HEB100 délky 2600 mm</t>
  </si>
  <si>
    <t>(2,60*20,40*0,001)*3</t>
  </si>
  <si>
    <t>místn.č. 1.47</t>
  </si>
  <si>
    <t>1 x IPE120 délky 2400 mm</t>
  </si>
  <si>
    <t>2,40*10,40*0,001</t>
  </si>
  <si>
    <t>(2,40*10,40*0,001)*3</t>
  </si>
  <si>
    <t>(1,40*10,40*0,001)*4</t>
  </si>
  <si>
    <t>53</t>
  </si>
  <si>
    <t>338171123</t>
  </si>
  <si>
    <t>Osazování sloupků a vzpěr plotových ocelových v do 2,60 m se zabetonováním</t>
  </si>
  <si>
    <t>kus</t>
  </si>
  <si>
    <t>2130221685</t>
  </si>
  <si>
    <t>sloupky</t>
  </si>
  <si>
    <t>vzpěry</t>
  </si>
  <si>
    <t>54</t>
  </si>
  <si>
    <t>55342254</t>
  </si>
  <si>
    <t>sloupek plotový průběžný Pz a komaxitový 2300/38x1,5mm</t>
  </si>
  <si>
    <t>-920793140</t>
  </si>
  <si>
    <t>55</t>
  </si>
  <si>
    <t>55342274</t>
  </si>
  <si>
    <t>vzpěra plotová 38x1,5mm včetně krytky s uchem 2500mm</t>
  </si>
  <si>
    <t>-1525700853</t>
  </si>
  <si>
    <t>56</t>
  </si>
  <si>
    <t>342272245</t>
  </si>
  <si>
    <t>Příčka z pórobetonových hladkých tvárnic na tenkovrstvou maltu tl 150 mm</t>
  </si>
  <si>
    <t>652688201</t>
  </si>
  <si>
    <t>mezi místn.č. 1.47 a 1.48</t>
  </si>
  <si>
    <t>4,10*2,85+(4,10*0,75)/2-2,10*2,0</t>
  </si>
  <si>
    <t>28,0*0,70</t>
  </si>
  <si>
    <t>57</t>
  </si>
  <si>
    <t>346244381</t>
  </si>
  <si>
    <t>Plentování jednostranné v do 200 mm válcovaných nosníků cihlami</t>
  </si>
  <si>
    <t>1331696897</t>
  </si>
  <si>
    <t>2,40*0,15*2</t>
  </si>
  <si>
    <t>1,40*0,15*2</t>
  </si>
  <si>
    <t>58</t>
  </si>
  <si>
    <t>346272226</t>
  </si>
  <si>
    <t>Přizdívka z pórobetonových tvárnic tl 75 mm</t>
  </si>
  <si>
    <t>-599131681</t>
  </si>
  <si>
    <t>místn.č. 1.01 - dozdění soklu u nerezové části bazénu</t>
  </si>
  <si>
    <t>(1,30+2,65+1,30+1,40)*0,60</t>
  </si>
  <si>
    <t>59</t>
  </si>
  <si>
    <t>346272236</t>
  </si>
  <si>
    <t>Přizdívka z pórobetonových tvárnic tl 100 mm</t>
  </si>
  <si>
    <t>-667170682</t>
  </si>
  <si>
    <t>místn.č. 1.01 - obezdění paty sloupu</t>
  </si>
  <si>
    <t>(0,70*0,70)*3</t>
  </si>
  <si>
    <t>60</t>
  </si>
  <si>
    <t>348101210</t>
  </si>
  <si>
    <t>Osazení vrat nebo vrátek k oplocení na ocelové sloupky do 2 m2</t>
  </si>
  <si>
    <t>-1631440546</t>
  </si>
  <si>
    <t>61</t>
  </si>
  <si>
    <t>55342335</t>
  </si>
  <si>
    <t>branka plotová jednokřídlá Pz s PVC vrstvou 1000x2030mm</t>
  </si>
  <si>
    <t>1554055559</t>
  </si>
  <si>
    <t>62</t>
  </si>
  <si>
    <t>348121211</t>
  </si>
  <si>
    <t>Osazení podhrabových desek délky do 2 m na ocelové plotové sloupky</t>
  </si>
  <si>
    <t>-1431480366</t>
  </si>
  <si>
    <t>63</t>
  </si>
  <si>
    <t>59233119</t>
  </si>
  <si>
    <t>deska plotová betonová 2000x50x290mm</t>
  </si>
  <si>
    <t>-494493382</t>
  </si>
  <si>
    <t>u vstupní branky, řezáno na cca 1/2</t>
  </si>
  <si>
    <t>64</t>
  </si>
  <si>
    <t>348121221</t>
  </si>
  <si>
    <t>Osazení podhrabových desek délky do 3 m na ocelové plotové sloupky</t>
  </si>
  <si>
    <t>1865906750</t>
  </si>
  <si>
    <t>65</t>
  </si>
  <si>
    <t>59233120</t>
  </si>
  <si>
    <t>deska plotová betonová 2900x50x290mm</t>
  </si>
  <si>
    <t>1920141070</t>
  </si>
  <si>
    <t>66</t>
  </si>
  <si>
    <t>348401130</t>
  </si>
  <si>
    <t>Montáž oplocení ze strojového pletiva s napínacími dráty výšky do 2,0 m</t>
  </si>
  <si>
    <t>255430103</t>
  </si>
  <si>
    <t>2,40+2,20+2,85+10,70+1,80</t>
  </si>
  <si>
    <t>67</t>
  </si>
  <si>
    <t>31324816</t>
  </si>
  <si>
    <t>svařované plotové pletivo v rolích 25m výšky 2,00m průměr drátu 3mm rozměr oka 50x50mm povrchová úprava Pz a komaxit</t>
  </si>
  <si>
    <t>-1668332076</t>
  </si>
  <si>
    <t>19,95*1,05 'Přepočtené koeficientem množství</t>
  </si>
  <si>
    <t>Vodorovné konstrukce</t>
  </si>
  <si>
    <t>68</t>
  </si>
  <si>
    <t>411321414</t>
  </si>
  <si>
    <t>Stropy deskové ze ŽB tř. C 25/30</t>
  </si>
  <si>
    <t>1082769151</t>
  </si>
  <si>
    <t>strop nad strojovnou</t>
  </si>
  <si>
    <t>4,60*3,70*0,20</t>
  </si>
  <si>
    <t>3,20*0,40*0,20</t>
  </si>
  <si>
    <t>místn.č. 1.47 - strop akumulační jímky</t>
  </si>
  <si>
    <t>(2,90*1,90-0,60*0,60*2)*0,20</t>
  </si>
  <si>
    <t>místn.č. 1.47 - žb. deska pro filtr</t>
  </si>
  <si>
    <t>1,25*1,40*0,20</t>
  </si>
  <si>
    <t>69</t>
  </si>
  <si>
    <t>411351011</t>
  </si>
  <si>
    <t>Zřízení bednění stropů deskových tl do 25 cm bez podpěrné kce</t>
  </si>
  <si>
    <t>768593414</t>
  </si>
  <si>
    <t>4,60*3,70</t>
  </si>
  <si>
    <t>(4,60+3,70)*0,50</t>
  </si>
  <si>
    <t>3,20*0,50</t>
  </si>
  <si>
    <t>2,50*1,50</t>
  </si>
  <si>
    <t>(2,90+1,90)*2*0,50+(0,60*4)*2*0,50</t>
  </si>
  <si>
    <t>(1,25*1,40*2)*0,50</t>
  </si>
  <si>
    <t>1,25*1,0</t>
  </si>
  <si>
    <t>70</t>
  </si>
  <si>
    <t>411351012</t>
  </si>
  <si>
    <t>Odstranění bednění stropů deskových tl do 25 cm bez podpěrné kce</t>
  </si>
  <si>
    <t>2012074747</t>
  </si>
  <si>
    <t>71</t>
  </si>
  <si>
    <t>411354313</t>
  </si>
  <si>
    <t>Zřízení podpěrné konstrukce stropů výšky do 4 m tl do 25 cm</t>
  </si>
  <si>
    <t>-1934755892</t>
  </si>
  <si>
    <t>72</t>
  </si>
  <si>
    <t>411354314</t>
  </si>
  <si>
    <t>Odstranění podpěrné konstrukce stropů výšky do 4 m tl do 25 cm</t>
  </si>
  <si>
    <t>18281964</t>
  </si>
  <si>
    <t>73</t>
  </si>
  <si>
    <t>411362021</t>
  </si>
  <si>
    <t>Výztuž stropů svařovanými sítěmi Kari</t>
  </si>
  <si>
    <t>1503258743</t>
  </si>
  <si>
    <t>strop nad strojovnou - 2 x KARI síť 100 x 100 x 8 mm</t>
  </si>
  <si>
    <t>(4,60*3,70*7,99*0,001)*2</t>
  </si>
  <si>
    <t>(3,20*0,40*7,99*0,001)*2</t>
  </si>
  <si>
    <t>"přesahy 20 %"0,292*0,20</t>
  </si>
  <si>
    <t>((2,90*1,90-0,60*0,60*2)*7,99*0,001)*2</t>
  </si>
  <si>
    <t>(1,25*1,40*7,99*0,001)*2</t>
  </si>
  <si>
    <t>"přesahy 20 %"0,105*0,20</t>
  </si>
  <si>
    <t>74</t>
  </si>
  <si>
    <t>417321414</t>
  </si>
  <si>
    <t>Ztužující pásy a věnce ze ŽB tř. C 20/25</t>
  </si>
  <si>
    <t>-1140842597</t>
  </si>
  <si>
    <t xml:space="preserve">vířivá vana - ukončení zdiva z tvárnic </t>
  </si>
  <si>
    <t>(4,55+2,85)*0,25*0,20</t>
  </si>
  <si>
    <t>ztužující věnec zdiva přístavby</t>
  </si>
  <si>
    <t>(28,0+4,10*3)*0,25*0,25</t>
  </si>
  <si>
    <t>věnec pod pozednici přístavby</t>
  </si>
  <si>
    <t>28,0*0,30*0,20</t>
  </si>
  <si>
    <t>75</t>
  </si>
  <si>
    <t>417351115</t>
  </si>
  <si>
    <t>Zřízení bednění ztužujících věnců</t>
  </si>
  <si>
    <t>-1555677254</t>
  </si>
  <si>
    <t>(4,55+3,10+2,60+4,05)*0,30</t>
  </si>
  <si>
    <t>(28,0+27,50+4,35*2+4,10*4)*0,40</t>
  </si>
  <si>
    <t>28,0*2*0,40</t>
  </si>
  <si>
    <t>28,0*0,10</t>
  </si>
  <si>
    <t>76</t>
  </si>
  <si>
    <t>417351116</t>
  </si>
  <si>
    <t>Odstranění bednění ztužujících věnců</t>
  </si>
  <si>
    <t>977485599</t>
  </si>
  <si>
    <t>77</t>
  </si>
  <si>
    <t>417361821</t>
  </si>
  <si>
    <t>Výztuž ztužujících pásů a věnců betonářskou ocelí 10 505</t>
  </si>
  <si>
    <t>-2077175661</t>
  </si>
  <si>
    <t>podélná výztuž R12</t>
  </si>
  <si>
    <t>((28,0+4,10*3)*0,888*0,001)*4</t>
  </si>
  <si>
    <t>třmínky R6 po 250 mm délky 1000 mm</t>
  </si>
  <si>
    <t>(28,0+4,10*3)/0,25*1,0*0,222*0,001</t>
  </si>
  <si>
    <t>(28,0*0,888*0,001)*6</t>
  </si>
  <si>
    <t>třmínky R6 po 250 mm délky 1100 mm</t>
  </si>
  <si>
    <t>28,0/0,25*1,10*0,222*0,001</t>
  </si>
  <si>
    <t>78</t>
  </si>
  <si>
    <t>430321515</t>
  </si>
  <si>
    <t>Schodišťová konstrukce a rampa ze ŽB tř. C 20/25</t>
  </si>
  <si>
    <t>-1581915804</t>
  </si>
  <si>
    <t>deska schodiště do plaveckého bazénu</t>
  </si>
  <si>
    <t>(2,75*2,0+2,20*2,0)*0,20+2,0*0,60*0,30</t>
  </si>
  <si>
    <t>místn.č. 1.01</t>
  </si>
  <si>
    <t>schodišťové stupně s ochozů k bazénové vaně</t>
  </si>
  <si>
    <t>(5,10+4,835*2+3,10)*0,785*0,15</t>
  </si>
  <si>
    <t>(5,10+4,835*2+3,10)*0,385*0,15</t>
  </si>
  <si>
    <t>2,0*0,385*0,30</t>
  </si>
  <si>
    <t>79</t>
  </si>
  <si>
    <t>430362021</t>
  </si>
  <si>
    <t>Výztuž schodišťové konstrukce a rampy svařovanými sítěmi Kari</t>
  </si>
  <si>
    <t>-1343372389</t>
  </si>
  <si>
    <t>deska schodiště do plaveckého bazénu - 2 x KARI síť 100 x 100 x 8 mm</t>
  </si>
  <si>
    <t>((2,75*2,0+2,20*2,0)*7,99*0,001)*2</t>
  </si>
  <si>
    <t>"přesahy 20%"0,158*0,20</t>
  </si>
  <si>
    <t>80</t>
  </si>
  <si>
    <t>431351121</t>
  </si>
  <si>
    <t>Zřízení bednění podest schodišť a ramp přímočarých v do 4 m</t>
  </si>
  <si>
    <t>-280352031</t>
  </si>
  <si>
    <t xml:space="preserve">deska schodiště do plaveckého bazénu </t>
  </si>
  <si>
    <t>2,75*2,0+2,20*2,0</t>
  </si>
  <si>
    <t>(2,75+2,20)*0,50*2+2,0*0,50</t>
  </si>
  <si>
    <t>81</t>
  </si>
  <si>
    <t>431351122</t>
  </si>
  <si>
    <t>Odstranění bednění podest schodišť a ramp přímočarých v do 4 m</t>
  </si>
  <si>
    <t>1662362260</t>
  </si>
  <si>
    <t>82</t>
  </si>
  <si>
    <t>434351141</t>
  </si>
  <si>
    <t>Zřízení bednění stupňů přímočarých schodišť</t>
  </si>
  <si>
    <t>-259252883</t>
  </si>
  <si>
    <t>(5,10+4,835*2+3,10+2,0*2)*0,50</t>
  </si>
  <si>
    <t>((5,10+4,835*2+3,10)*0,30)*2</t>
  </si>
  <si>
    <t>0,40*0,30</t>
  </si>
  <si>
    <t>83</t>
  </si>
  <si>
    <t>434351142</t>
  </si>
  <si>
    <t>Odstranění bednění stupňů přímočarých schodišť</t>
  </si>
  <si>
    <t>1878983863</t>
  </si>
  <si>
    <t>84</t>
  </si>
  <si>
    <t>451573111</t>
  </si>
  <si>
    <t>Lože pod potrubí otevřený výkop ze štěrkopísku</t>
  </si>
  <si>
    <t>-312998109</t>
  </si>
  <si>
    <t>rýha před položením ležaté kanalizace</t>
  </si>
  <si>
    <t>(28,0+1,0*6+3,0+2,0+11,0+3,20+0,90)*0,50*0,10</t>
  </si>
  <si>
    <t>Úpravy povrchů, podlahy a osazování výplní</t>
  </si>
  <si>
    <t>85</t>
  </si>
  <si>
    <t>612131121</t>
  </si>
  <si>
    <t>Penetrační disperzní nátěr vnitřních stěn nanášený ručně</t>
  </si>
  <si>
    <t>2053507455</t>
  </si>
  <si>
    <t>místnost.č. 1.01 - nad obklady</t>
  </si>
  <si>
    <t>(3,50+1,30+21,95+1,30+3,40)*0,70</t>
  </si>
  <si>
    <t>((5,80*1,30)/2)*2</t>
  </si>
  <si>
    <t>21,95*0,30</t>
  </si>
  <si>
    <t>místn.č. 1.47 - stěny a dno akumulační jímky</t>
  </si>
  <si>
    <t>(2,50+1,50)*2*1,0</t>
  </si>
  <si>
    <t>19,40*3,40-(3,0*0,60*4)+(3,0+0,60*2)*0,20*4+4,10*2*2,35+((4,10*0,75)/2)*2+(1,50+0,80+2,15+0,80)*0,15</t>
  </si>
  <si>
    <t>4,15*2,65+4,15*3,40+(4,10*2,85+(4,10*0,75)/2)*2-(2,10*2,0+2,0*0,60)+(2,0+0,60*2)*0,20</t>
  </si>
  <si>
    <t>místn. 1.48</t>
  </si>
  <si>
    <t>3,50*2,65+3,50*3,40+(4,10*2,85+(4,10*0,75)/2)*2-(2,10*2,0+2,0*0,60+2,25*1,90+2,05*1,0)+(2,0+0,60*2)*0,20</t>
  </si>
  <si>
    <t>86</t>
  </si>
  <si>
    <t>612142001</t>
  </si>
  <si>
    <t>Potažení vnitřních stěn sklovláknitým pletivem vtlačeným do tenkovrstvé hmoty</t>
  </si>
  <si>
    <t>1949826779</t>
  </si>
  <si>
    <t>plochy stěn, ostění a nadpraží</t>
  </si>
  <si>
    <t>87</t>
  </si>
  <si>
    <t>612311131</t>
  </si>
  <si>
    <t>Potažení vnitřních stěn vápenným štukem tloušťky do 3 mm</t>
  </si>
  <si>
    <t>167375869</t>
  </si>
  <si>
    <t>19,40*1,20+4,10*2*0,15+((4,10*0,75)/2)*2+(1,50+0,80+2,15+0,80)*0,15</t>
  </si>
  <si>
    <t>4,15*2,65+4,15*3,40+(4,10*2,85+(4,10*0,75)/2)*2-(2,10*2,0+2,0*0,60)+(2,0+0,60*2)*0,20-1,30*1,50</t>
  </si>
  <si>
    <t>88</t>
  </si>
  <si>
    <t>619995001</t>
  </si>
  <si>
    <t>Začištění omítek kolem oken, dveří, podlah nebo obkladů</t>
  </si>
  <si>
    <t>-662441010</t>
  </si>
  <si>
    <t>místnost.č. 1.01 - nad novým keramickým obkladem</t>
  </si>
  <si>
    <t>(6,0+2,70+0,40*2+1,30+0,40*2+2,65+0,40*2+1,30+0,40*2+1,40+5,90)</t>
  </si>
  <si>
    <t>(2,20+1,30+20,05+2,90)</t>
  </si>
  <si>
    <t>0,40</t>
  </si>
  <si>
    <t>19,40+4,10+1,50+1,30+0,30*2+2,65+0,30*2+1,30+0,30*2+4,10</t>
  </si>
  <si>
    <t>1,30</t>
  </si>
  <si>
    <t>89</t>
  </si>
  <si>
    <t>622131121</t>
  </si>
  <si>
    <t>Penetrační nátěr vnějších stěn nanášený ručně</t>
  </si>
  <si>
    <t>-1481770327</t>
  </si>
  <si>
    <t>pod zateplovací systém stěn</t>
  </si>
  <si>
    <t>28,0*4,0-(3,0*0,60*4+2,0*0,60*4)</t>
  </si>
  <si>
    <t>4,35*2*2,65+((4,35*0,75)/2)*2-1,30*2,30</t>
  </si>
  <si>
    <t>pod zateplovací systém soklu</t>
  </si>
  <si>
    <t>(28,0+4,35*2)*1,0</t>
  </si>
  <si>
    <t>90</t>
  </si>
  <si>
    <t>622143003</t>
  </si>
  <si>
    <t>Montáž omítkových plastových nebo pozinkovaných rohových profilů s tkaninou</t>
  </si>
  <si>
    <t>-105141852</t>
  </si>
  <si>
    <t>vnitřní ostění a nadpraží otvorů - začišťovací a rohové lišty</t>
  </si>
  <si>
    <t>(0,60*2+2,0+2,30*2+1,30)*2</t>
  </si>
  <si>
    <t>(0,60*2+2,0+2,10*2+2,0+2,05*2+1,0+2,25*2+1,90)*2</t>
  </si>
  <si>
    <t>91</t>
  </si>
  <si>
    <t>59051516</t>
  </si>
  <si>
    <t>profil začišťovací PVC pro ostění vnitřních omítek</t>
  </si>
  <si>
    <t>-526102633</t>
  </si>
  <si>
    <t>vnitřní ostění a nadpraží otvorů</t>
  </si>
  <si>
    <t>0,60*2+2,0+2,30*2+1,30</t>
  </si>
  <si>
    <t>0,60*2+2,0+2,10*2+2,0+2,05*2+1,0+2,25*2+1,90</t>
  </si>
  <si>
    <t>30*1,1 'Přepočtené koeficientem množství</t>
  </si>
  <si>
    <t>92</t>
  </si>
  <si>
    <t>63127464</t>
  </si>
  <si>
    <t>profil rohový Al 15x15mm s výztužnou tkaninou š 100mm pro ETICS</t>
  </si>
  <si>
    <t>940038185</t>
  </si>
  <si>
    <t>93</t>
  </si>
  <si>
    <t>622211021</t>
  </si>
  <si>
    <t>Montáž kontaktního zateplení vnějších stěn lepením a mechanickým kotvením polystyrénových desek tl do 120 mm</t>
  </si>
  <si>
    <t>1004810503</t>
  </si>
  <si>
    <t>zateplovací systém soklu</t>
  </si>
  <si>
    <t>94</t>
  </si>
  <si>
    <t>28376443</t>
  </si>
  <si>
    <t>deska z polystyrénu XPS, hrana rovná a strukturovaný povrch 300kPa tl 100mm</t>
  </si>
  <si>
    <t>-1919430306</t>
  </si>
  <si>
    <t>36,7*1,1 'Přepočtené koeficientem množství</t>
  </si>
  <si>
    <t>95</t>
  </si>
  <si>
    <t>622211031</t>
  </si>
  <si>
    <t>Montáž kontaktního zateplení vnějších stěn lepením a mechanickým kotvením polystyrénových desek tl do 160 mm</t>
  </si>
  <si>
    <t>-1567404459</t>
  </si>
  <si>
    <t>zateplovací systém stěn tl. 150 mm</t>
  </si>
  <si>
    <t>4,35*2*2,65+((4,35*0,75)/2)*2</t>
  </si>
  <si>
    <t>96</t>
  </si>
  <si>
    <t>28375935</t>
  </si>
  <si>
    <t>deska EPS 70 fasádní λ=0,039 tl 150mm</t>
  </si>
  <si>
    <t>2097929060</t>
  </si>
  <si>
    <t>126,768*1,1 'Přepočtené koeficientem množství</t>
  </si>
  <si>
    <t>97</t>
  </si>
  <si>
    <t>622252001</t>
  </si>
  <si>
    <t>Montáž profilů kontaktního zateplení připevněných mechanicky</t>
  </si>
  <si>
    <t>-921513069</t>
  </si>
  <si>
    <t>28,0+4,35*2-2,30</t>
  </si>
  <si>
    <t>98</t>
  </si>
  <si>
    <t>59051668</t>
  </si>
  <si>
    <t>profil zakládací Al tl 0,7mm pro ETICS pro izolant tl 150mm</t>
  </si>
  <si>
    <t>972531956</t>
  </si>
  <si>
    <t>34,4*1,05 'Přepočtené koeficientem množství</t>
  </si>
  <si>
    <t>99</t>
  </si>
  <si>
    <t>622252002</t>
  </si>
  <si>
    <t>Montáž profilů kontaktního zateplení lepených</t>
  </si>
  <si>
    <t>-1837482771</t>
  </si>
  <si>
    <t>I. NP - rohové a začišťovací lišty okenních a dveřních otvorů</t>
  </si>
  <si>
    <t>((3,0+0,60*2)*4+(2,0+0,60*2)*2+(2,30*2+1,30))*2</t>
  </si>
  <si>
    <t>II. NP - rohové a začišťovací lišty okenních otvorů</t>
  </si>
  <si>
    <t>((1,50+1,35*2)*2)*2</t>
  </si>
  <si>
    <t>parapetní lišty</t>
  </si>
  <si>
    <t>I. NP</t>
  </si>
  <si>
    <t>3,0*4+2,0*2</t>
  </si>
  <si>
    <t>II. NP</t>
  </si>
  <si>
    <t>1,50*2</t>
  </si>
  <si>
    <t>100</t>
  </si>
  <si>
    <t>27719067</t>
  </si>
  <si>
    <t>I. NP - rohové lišty okenních a dveřních otvorů</t>
  </si>
  <si>
    <t>(3,0+0,60*2)*4+(2,0+0,60*2)*2+(2,30*2+1,30)</t>
  </si>
  <si>
    <t>II. NP - rohové lišty okenních otvorů</t>
  </si>
  <si>
    <t>(1,50+1,35*2)*2</t>
  </si>
  <si>
    <t>37,5*1,05 'Přepočtené koeficientem množství</t>
  </si>
  <si>
    <t>101</t>
  </si>
  <si>
    <t>28342205</t>
  </si>
  <si>
    <t>profil začišťovací PVC 6mm s výztužnou tkaninou pro ostění ETICS</t>
  </si>
  <si>
    <t>748492541</t>
  </si>
  <si>
    <t>I. NP - lišty okenních a dveřních otvorů</t>
  </si>
  <si>
    <t>II. NP - lišty okenních otvorů</t>
  </si>
  <si>
    <t>102</t>
  </si>
  <si>
    <t>59051512</t>
  </si>
  <si>
    <t>profil začišťovací s okapnicí PVC s výztužnou tkaninou pro parapet ETICS</t>
  </si>
  <si>
    <t>-1834051649</t>
  </si>
  <si>
    <t>19*1,05 'Přepočtené koeficientem množství</t>
  </si>
  <si>
    <t>103</t>
  </si>
  <si>
    <t>622511111</t>
  </si>
  <si>
    <t>Tenkovrstvá akrylátová mozaiková střednězrnná omítka včetně penetrace vnějších stěn</t>
  </si>
  <si>
    <t>-943360303</t>
  </si>
  <si>
    <t>zateplovací systém soklu nad terénem</t>
  </si>
  <si>
    <t>(28,0+4,35*2-2,30)*0,20</t>
  </si>
  <si>
    <t>104</t>
  </si>
  <si>
    <t>622531021</t>
  </si>
  <si>
    <t>Tenkovrstvá silikonová zrnitá omítka tl. 2,0 mm včetně penetrace vnějších stěn</t>
  </si>
  <si>
    <t>-1695270765</t>
  </si>
  <si>
    <t>4,35*2*2,65+((4,35*0,75)/2)*2-2,30*1,30</t>
  </si>
  <si>
    <t>ostění a nadpraží</t>
  </si>
  <si>
    <t>(3,0+0,60*2)*0,15*4+(2,0+0,60*2)*0,15*2+(1,30+2,30*2)*0,15</t>
  </si>
  <si>
    <t>105</t>
  </si>
  <si>
    <t>629991012</t>
  </si>
  <si>
    <t>Zakrytí výplní otvorů fólií přilepenou na začišťovací lišty</t>
  </si>
  <si>
    <t>1208591210</t>
  </si>
  <si>
    <t>3,0*0,60*4</t>
  </si>
  <si>
    <t>2,0*0,60*2</t>
  </si>
  <si>
    <t>2,15*1,80</t>
  </si>
  <si>
    <t>106</t>
  </si>
  <si>
    <t>629995101</t>
  </si>
  <si>
    <t>Očištění vnějších ploch tlakovou vodou</t>
  </si>
  <si>
    <t>-79508680</t>
  </si>
  <si>
    <t>základové konstrukce stávající budovy pod úrovní terénu pro natavení hydroizolace</t>
  </si>
  <si>
    <t>18,05*1,70</t>
  </si>
  <si>
    <t>9,90*3,10</t>
  </si>
  <si>
    <t>107</t>
  </si>
  <si>
    <t>631312141</t>
  </si>
  <si>
    <t>Doplnění rýh v dosavadních mazaninách betonem prostým</t>
  </si>
  <si>
    <t>1643108268</t>
  </si>
  <si>
    <t>betonová deska tl. 100 mm</t>
  </si>
  <si>
    <t>108</t>
  </si>
  <si>
    <t>632441220</t>
  </si>
  <si>
    <t>Potěr anhydritový samonivelační litý C25 do 50 mm</t>
  </si>
  <si>
    <t>-48482741</t>
  </si>
  <si>
    <t>místnost 1.01 - strop a podesta schodiště nad strojovnou</t>
  </si>
  <si>
    <t>3,20*0,40</t>
  </si>
  <si>
    <t>2,75*2,0</t>
  </si>
  <si>
    <t>místnost. 1.01 - podlaha - ochozy</t>
  </si>
  <si>
    <t>21,95*2,20+(1,30*0,90)*2</t>
  </si>
  <si>
    <t>skladba podlahy C2 - místn.č. 1.47, 1.48</t>
  </si>
  <si>
    <t>17,0-(2,70*1,90+2,05*1,20)</t>
  </si>
  <si>
    <t>14,40</t>
  </si>
  <si>
    <t>skladba podlahy C - místn.č. 1.46</t>
  </si>
  <si>
    <t>15,40*4,35+4,30*1,30</t>
  </si>
  <si>
    <t>(2,20+3,50*3)*0,40</t>
  </si>
  <si>
    <t>109</t>
  </si>
  <si>
    <t>632450121</t>
  </si>
  <si>
    <t>Vyrovnávací cementový potěr tl do 20 mm ze suchých směsí provedený v pásu</t>
  </si>
  <si>
    <t>-1090100508</t>
  </si>
  <si>
    <t>místn.č. 1.47, 1.48</t>
  </si>
  <si>
    <t>pod vnitřní parapety</t>
  </si>
  <si>
    <t>2,0*2*0,20</t>
  </si>
  <si>
    <t>pod vnější parapety</t>
  </si>
  <si>
    <t>K/8</t>
  </si>
  <si>
    <t>3,0*4*0,20</t>
  </si>
  <si>
    <t>K/9</t>
  </si>
  <si>
    <t>K/5</t>
  </si>
  <si>
    <t>1,50*2*0,20</t>
  </si>
  <si>
    <t>110</t>
  </si>
  <si>
    <t>633811111</t>
  </si>
  <si>
    <t>Broušení nerovností betonových podlah do 2 mm - stržení šlemu</t>
  </si>
  <si>
    <t>1858105305</t>
  </si>
  <si>
    <t>111</t>
  </si>
  <si>
    <t>564750011</t>
  </si>
  <si>
    <t>Podklad z kameniva hrubého drceného vel. 8-16 mm tl 150 mm</t>
  </si>
  <si>
    <t>931331425</t>
  </si>
  <si>
    <t>pod dlaždice okapového chodníku</t>
  </si>
  <si>
    <t>1,0*0,50</t>
  </si>
  <si>
    <t>1,0*1,80</t>
  </si>
  <si>
    <t>4,70*0,50</t>
  </si>
  <si>
    <t>1,80*1,80</t>
  </si>
  <si>
    <t>5,40*0,50</t>
  </si>
  <si>
    <t>5,0*0,50</t>
  </si>
  <si>
    <t>112</t>
  </si>
  <si>
    <t>637211122</t>
  </si>
  <si>
    <t>Okapový chodník z betonových dlaždic tl 60 mm kladených do písku se zalitím spár MC</t>
  </si>
  <si>
    <t>-1423029770</t>
  </si>
  <si>
    <t>113</t>
  </si>
  <si>
    <t>637311131</t>
  </si>
  <si>
    <t>Okapový chodník z betonových záhonových obrubníků lože beton</t>
  </si>
  <si>
    <t>-830136646</t>
  </si>
  <si>
    <t>1,80+2,0+6,80+1,70+5,40+0,50+5,0</t>
  </si>
  <si>
    <t>114</t>
  </si>
  <si>
    <t>642942221</t>
  </si>
  <si>
    <t>Osazování zárubní nebo rámů dveřních kovových do 4 m2 na MC</t>
  </si>
  <si>
    <t>401569568</t>
  </si>
  <si>
    <t>D/2 - místn.č. 1.47</t>
  </si>
  <si>
    <t>115</t>
  </si>
  <si>
    <t>55331746</t>
  </si>
  <si>
    <t>zárubeň dvoukřídlá ocelová pro zdění tl stěny 110-150mm rozměru 1200/1970, 2100mm</t>
  </si>
  <si>
    <t>-1146288811</t>
  </si>
  <si>
    <t>116</t>
  </si>
  <si>
    <t>642945111</t>
  </si>
  <si>
    <t>Osazování protipožárních nebo protiplynových zárubní dveří jednokřídlových do 2,5 m2</t>
  </si>
  <si>
    <t>-578845743</t>
  </si>
  <si>
    <t>D/1 - místn.č. 1.48</t>
  </si>
  <si>
    <t>117</t>
  </si>
  <si>
    <t>55331562</t>
  </si>
  <si>
    <t>zárubeň jednokřídlá ocelová pro zdění s protipožární úpravou tl stěny 110-150mm rozměru 800/1970, 2100mm</t>
  </si>
  <si>
    <t>-630462309</t>
  </si>
  <si>
    <t>Trubní vedení</t>
  </si>
  <si>
    <t>118</t>
  </si>
  <si>
    <t>894812501</t>
  </si>
  <si>
    <t>Revizní a čistící šachta z PP typ DN 1000/160 šachtové dno průtočné 90°</t>
  </si>
  <si>
    <t>-752132292</t>
  </si>
  <si>
    <t>drenážní šachta DRŠ1</t>
  </si>
  <si>
    <t>119</t>
  </si>
  <si>
    <t>894812521</t>
  </si>
  <si>
    <t>Revizní a čistící šachta z PP DN 1000 šachtová roura korugovaná světlé hloubky 1200 mm</t>
  </si>
  <si>
    <t>1367664106</t>
  </si>
  <si>
    <t>120</t>
  </si>
  <si>
    <t>894812535</t>
  </si>
  <si>
    <t>Revizní a čistící šachta z PP DN 1000 poklop litinový pro třídu zatížení A15 na plastovém konusu</t>
  </si>
  <si>
    <t>-653543883</t>
  </si>
  <si>
    <t>Ostatní konstrukce a práce, bourání</t>
  </si>
  <si>
    <t>121</t>
  </si>
  <si>
    <t>941321111</t>
  </si>
  <si>
    <t>Montáž lešení řadového modulového těžkého zatížení do 300 kg/m2 š do 1,2 m v do 10 m</t>
  </si>
  <si>
    <t>171132107</t>
  </si>
  <si>
    <t>pro zateplení fasády a střešního pláště</t>
  </si>
  <si>
    <t>30,0*4,50</t>
  </si>
  <si>
    <t>12,0*3,0</t>
  </si>
  <si>
    <t>11,0*3,0</t>
  </si>
  <si>
    <t>122</t>
  </si>
  <si>
    <t>941321211</t>
  </si>
  <si>
    <t>Příplatek k lešení řadovému modulovému těžkému š 1,2 m v do 25 m za první a ZKD den použití</t>
  </si>
  <si>
    <t>-18307323</t>
  </si>
  <si>
    <t>předpoklad 50 dní</t>
  </si>
  <si>
    <t>204,0*50</t>
  </si>
  <si>
    <t>123</t>
  </si>
  <si>
    <t>941321811</t>
  </si>
  <si>
    <t>Demontáž lešení řadového modulového těžkého zatížení do 300 kg/m2 š do 1,2 m v do 10 m</t>
  </si>
  <si>
    <t>-1377587649</t>
  </si>
  <si>
    <t>124</t>
  </si>
  <si>
    <t>943211111</t>
  </si>
  <si>
    <t>Montáž lešení prostorového rámového lehkého s podlahami zatížení do 200 kg/m2 v do 10 m</t>
  </si>
  <si>
    <t>849088323</t>
  </si>
  <si>
    <t>část s bazénovou vanou</t>
  </si>
  <si>
    <t>16,0*5,0*4,0</t>
  </si>
  <si>
    <t>125</t>
  </si>
  <si>
    <t>943211211</t>
  </si>
  <si>
    <t>Příplatek k lešení prostorovému rámovému lehkému s podlahami v do 10 m za první a ZKD den použití</t>
  </si>
  <si>
    <t>-958126703</t>
  </si>
  <si>
    <t>320*5 'Přepočtené koeficientem množství</t>
  </si>
  <si>
    <t>126</t>
  </si>
  <si>
    <t>943211811</t>
  </si>
  <si>
    <t>Demontáž lešení prostorového rámového lehkého s podlahami zatížení do 200 kg/m2 v do 10 m</t>
  </si>
  <si>
    <t>-22803683</t>
  </si>
  <si>
    <t>127</t>
  </si>
  <si>
    <t>949101111</t>
  </si>
  <si>
    <t>Lešení pomocné pro objekty pozemních staveb s lešeňovou podlahou v do 1,9 m zatížení do 150 kg/m2</t>
  </si>
  <si>
    <t>1459257624</t>
  </si>
  <si>
    <t>mimo bazénovou vanu</t>
  </si>
  <si>
    <t>5,60*4,60</t>
  </si>
  <si>
    <t>21,95*2,40+1,30*1,0*2</t>
  </si>
  <si>
    <t>místn.č. 1.46, 1.47, 1.48</t>
  </si>
  <si>
    <t>79,60+17,0+14,40</t>
  </si>
  <si>
    <t>128</t>
  </si>
  <si>
    <t>952901111</t>
  </si>
  <si>
    <t>Vyčištění budov bytové a občanské výstavby při výšce podlaží do 4 m</t>
  </si>
  <si>
    <t>-63160024</t>
  </si>
  <si>
    <t>178,0</t>
  </si>
  <si>
    <t>129</t>
  </si>
  <si>
    <t>953312122</t>
  </si>
  <si>
    <t>Vložky do svislých dilatačních spár z extrudovaných polystyrénových desek tl 20 mm</t>
  </si>
  <si>
    <t>2024870529</t>
  </si>
  <si>
    <t>styk stávajících a nových základových konstrukcí</t>
  </si>
  <si>
    <t>130</t>
  </si>
  <si>
    <t>953961112</t>
  </si>
  <si>
    <t>Kotvy chemickým tmelem M 10 hl 90 mm do betonu, ŽB nebo kamene s vyvrtáním otvoru</t>
  </si>
  <si>
    <t>-720384673</t>
  </si>
  <si>
    <t>strop nad strojovnou - kotvení výztuže do obvodových konstrukcí po 200 mm ve dvou řadách</t>
  </si>
  <si>
    <t>(2,75+5,60+1,30)/0,20*2</t>
  </si>
  <si>
    <t>"zaokrouhlení" 100</t>
  </si>
  <si>
    <t>131</t>
  </si>
  <si>
    <t>953961113</t>
  </si>
  <si>
    <t>Kotvy chemickým tmelem M 12 hl 110 mm do betonu, ŽB nebo kamene s vyvrtáním otvoru</t>
  </si>
  <si>
    <t>1003133159</t>
  </si>
  <si>
    <t>((19,0+4,80+17,20+3,60+2,0)/0,50)*2</t>
  </si>
  <si>
    <t>"zaokrouhlení" 186</t>
  </si>
  <si>
    <t>132</t>
  </si>
  <si>
    <t>961044111</t>
  </si>
  <si>
    <t>Bourání základů z betonu prostého</t>
  </si>
  <si>
    <t>1452578268</t>
  </si>
  <si>
    <t>výkr.č. D.1.2-02</t>
  </si>
  <si>
    <t>patky podpůrných sloupků VZT vně objektu</t>
  </si>
  <si>
    <t>(0,40*0,40*0,60)*6</t>
  </si>
  <si>
    <t>133</t>
  </si>
  <si>
    <t>962032231</t>
  </si>
  <si>
    <t>Bourání zdiva z cihel pálených nebo vápenopískových na MV nebo MVC přes 1 m3</t>
  </si>
  <si>
    <t>-1149811318</t>
  </si>
  <si>
    <t>výkr.č. D.1.2-02, 04</t>
  </si>
  <si>
    <t>místn.č. 1.01- bazénová hala - obvodová stěna v nístech okenních otvorů</t>
  </si>
  <si>
    <t>((3,50*2,50-3,50*1,45)*0,40)*4</t>
  </si>
  <si>
    <t>134</t>
  </si>
  <si>
    <t>962052211</t>
  </si>
  <si>
    <t>Bourání zdiva nadzákladového ze ŽB přes 1 m3</t>
  </si>
  <si>
    <t>1184207228</t>
  </si>
  <si>
    <t>ubourání hlavice bazénové vany</t>
  </si>
  <si>
    <t>19,65*0,45*0,25</t>
  </si>
  <si>
    <t>(5,85+16,80)*0,35*0,30+5,85*0,40*0,20+16,80*0,40*0,30</t>
  </si>
  <si>
    <t>2,85*0,35*0,30</t>
  </si>
  <si>
    <t>4,0*0,65*0,30+4,0*0,40*0,20</t>
  </si>
  <si>
    <t>drážka pro žebříky bazénové vany</t>
  </si>
  <si>
    <t>(0,80*0,30*0,15)*2</t>
  </si>
  <si>
    <t>135</t>
  </si>
  <si>
    <t>963051113</t>
  </si>
  <si>
    <t>Bourání ŽB stropů deskových tl přes 80 mm</t>
  </si>
  <si>
    <t>-486135219</t>
  </si>
  <si>
    <t>výkr.č. D.1.2-01, D.1.2-02</t>
  </si>
  <si>
    <t>vybourání stávající žb. stropní kce stropu ( brouzdaliště ) nad strojovnou technologie</t>
  </si>
  <si>
    <t>4,35*1,75*0,50</t>
  </si>
  <si>
    <t>4,05*2,45*0,35</t>
  </si>
  <si>
    <t>vybourání stávajícího schodiště plaveckého bazénu</t>
  </si>
  <si>
    <t>4,80*1,0*0,35</t>
  </si>
  <si>
    <t>136</t>
  </si>
  <si>
    <t>964051111</t>
  </si>
  <si>
    <t>Bourání ŽB trámů, průvlaků nebo pásů průřezu do 0,10 m2</t>
  </si>
  <si>
    <t>-715602302</t>
  </si>
  <si>
    <t>místn.č. 1.01- bazénová hala - obvodová stěna, překlady okenních otvorů</t>
  </si>
  <si>
    <t>(3,50*0,40*0,25)*4</t>
  </si>
  <si>
    <t>137</t>
  </si>
  <si>
    <t>965042141</t>
  </si>
  <si>
    <t>Bourání podkladů pod dlažby nebo mazanin betonových nebo z litého asfaltu tl do 100 mm pl přes 4 m2</t>
  </si>
  <si>
    <t>-96323669</t>
  </si>
  <si>
    <t>místn.č. 1.01 - bazénová hala - ochozy</t>
  </si>
  <si>
    <t>21,95*2,15*0,08</t>
  </si>
  <si>
    <t>spodní vrstvy podlahy pro položení ležaté kanalizace</t>
  </si>
  <si>
    <t>138</t>
  </si>
  <si>
    <t>965042231</t>
  </si>
  <si>
    <t>Bourání podkladů pod dlažby nebo mazanin betonových nebo z litého asfaltu tl přes 100 mm pl do 4 m2</t>
  </si>
  <si>
    <t>-1804708117</t>
  </si>
  <si>
    <t>žb.deska u schodiště do 1. PP vně objektu</t>
  </si>
  <si>
    <t>1,0*1,0*0,15</t>
  </si>
  <si>
    <t>139</t>
  </si>
  <si>
    <t>965049111</t>
  </si>
  <si>
    <t>Příplatek k bourání betonových mazanin za bourání mazanin se svařovanou sítí tl do 100 mm</t>
  </si>
  <si>
    <t>429373407</t>
  </si>
  <si>
    <t>140</t>
  </si>
  <si>
    <t>965049112</t>
  </si>
  <si>
    <t>Příplatek k bourání betonových mazanin za bourání mazanin se svařovanou sítí tl přes 100 mm</t>
  </si>
  <si>
    <t>-1605687276</t>
  </si>
  <si>
    <t>141</t>
  </si>
  <si>
    <t>966049831</t>
  </si>
  <si>
    <t>Rozebrání prefabrikovaných plotových desek betonových</t>
  </si>
  <si>
    <t>-651449335</t>
  </si>
  <si>
    <t>podhrabové desky stávajícího oplocení</t>
  </si>
  <si>
    <t>142</t>
  </si>
  <si>
    <t>966071711</t>
  </si>
  <si>
    <t>Bourání sloupků a vzpěr plotových ocelových do 2,5 m zabetonovaných</t>
  </si>
  <si>
    <t>661337198</t>
  </si>
  <si>
    <t>stávajícího oplocení</t>
  </si>
  <si>
    <t>"sloupky"17</t>
  </si>
  <si>
    <t>"vzpěry"7</t>
  </si>
  <si>
    <t>143</t>
  </si>
  <si>
    <t>966071822</t>
  </si>
  <si>
    <t>Rozebrání oplocení z drátěného pletiva se čtvercovými oky výšky do 2,0 m</t>
  </si>
  <si>
    <t>1509696545</t>
  </si>
  <si>
    <t>49,50</t>
  </si>
  <si>
    <t>144</t>
  </si>
  <si>
    <t>968082017</t>
  </si>
  <si>
    <t>Vybourání plastových rámů oken včetně křídel plochy přes 2 do 4 m2</t>
  </si>
  <si>
    <t>286785556</t>
  </si>
  <si>
    <t>D.1.2-006</t>
  </si>
  <si>
    <t>2. NP</t>
  </si>
  <si>
    <t>(1,50*1,50)*2</t>
  </si>
  <si>
    <t>145</t>
  </si>
  <si>
    <t>968082018</t>
  </si>
  <si>
    <t>Vybourání plastových rámů oken včetně křídel plochy přes 4 m2</t>
  </si>
  <si>
    <t>-1743595492</t>
  </si>
  <si>
    <t>D.1.2-02</t>
  </si>
  <si>
    <t>místn.č. 1.01 - bazénová hala</t>
  </si>
  <si>
    <t>(3,50*1,45)*4</t>
  </si>
  <si>
    <t>146</t>
  </si>
  <si>
    <t>973031324</t>
  </si>
  <si>
    <t>Vysekání kapes ve zdivu cihelném na MV nebo MVC pl do 0,10 m2 hl do 150 mm</t>
  </si>
  <si>
    <t>902755257</t>
  </si>
  <si>
    <t>pro osazení překladů z ocelových I nosníků</t>
  </si>
  <si>
    <t>147</t>
  </si>
  <si>
    <t>975053131</t>
  </si>
  <si>
    <t>Podchycení stropů pro jejich vybourání po částech</t>
  </si>
  <si>
    <t>-65341822</t>
  </si>
  <si>
    <t>4,35*4,20</t>
  </si>
  <si>
    <t>4,80*1,0</t>
  </si>
  <si>
    <t>148</t>
  </si>
  <si>
    <t>965081213</t>
  </si>
  <si>
    <t>Bourání podlah z dlaždic keramických nebo xylolitových tl do 10 mm plochy přes 1 m2</t>
  </si>
  <si>
    <t>-476424507</t>
  </si>
  <si>
    <t>21,95*2,40+1,30*0,90*2+1,10*1,30+4,35*1,75+(20,20+5,50)*0,35</t>
  </si>
  <si>
    <t>149</t>
  </si>
  <si>
    <t>966072141</t>
  </si>
  <si>
    <t>Demontáž opláštění železobetonových stěn z polyesterované fólie vč. geotextilie</t>
  </si>
  <si>
    <t>2000034644</t>
  </si>
  <si>
    <t>výkr.č. D.1.2-01</t>
  </si>
  <si>
    <t>akumulační jímka</t>
  </si>
  <si>
    <t>4,75*2,40</t>
  </si>
  <si>
    <t>(4,75+2,40)*2*2,40</t>
  </si>
  <si>
    <t>150</t>
  </si>
  <si>
    <t>968082022</t>
  </si>
  <si>
    <t>Vybourání plastových zárubní dveří plochy do 4 m2</t>
  </si>
  <si>
    <t>1327860330</t>
  </si>
  <si>
    <t>2,65*1,20</t>
  </si>
  <si>
    <t>(2,10*1,0)*2</t>
  </si>
  <si>
    <t>151</t>
  </si>
  <si>
    <t>977151112</t>
  </si>
  <si>
    <t>Jádrové vrty diamantovými korunkami do D 40 mm do stavebních materiálů</t>
  </si>
  <si>
    <t>-792905288</t>
  </si>
  <si>
    <t>výkr.č. D.1.2.-18</t>
  </si>
  <si>
    <t xml:space="preserve">pro rozvody ZTI </t>
  </si>
  <si>
    <t>0,75*2</t>
  </si>
  <si>
    <t>152</t>
  </si>
  <si>
    <t>977151114</t>
  </si>
  <si>
    <t>Jádrové vrty diamantovými korunkami do D 60 mm do stavebních materiálů</t>
  </si>
  <si>
    <t>794131241</t>
  </si>
  <si>
    <t>výkres nerez bazénová vana</t>
  </si>
  <si>
    <t>"odběr vzorků"0,60</t>
  </si>
  <si>
    <t>výkres nerez vířivá vana</t>
  </si>
  <si>
    <t>"masážní trysky"0,25</t>
  </si>
  <si>
    <t>"odběr vzorků"0,25</t>
  </si>
  <si>
    <t>"perlička"0,25</t>
  </si>
  <si>
    <t>153</t>
  </si>
  <si>
    <t>977151115</t>
  </si>
  <si>
    <t>Jádrové vrty diamantovými korunkami do D 70 mm do stavebních materiálů</t>
  </si>
  <si>
    <t>-1486134583</t>
  </si>
  <si>
    <t>"vzduchová masáž"0,25</t>
  </si>
  <si>
    <t>154</t>
  </si>
  <si>
    <t>977151116</t>
  </si>
  <si>
    <t>Jádrové vrty diamantovými korunkami do D 80 mm do stavebních materiálů</t>
  </si>
  <si>
    <t>-785593122</t>
  </si>
  <si>
    <t>výkr.č. D.1.4.-06</t>
  </si>
  <si>
    <t>prostupy technologických rozvodů</t>
  </si>
  <si>
    <t>prostupy 1-1</t>
  </si>
  <si>
    <t>0,60*2</t>
  </si>
  <si>
    <t>prostupy 3-3</t>
  </si>
  <si>
    <t>155</t>
  </si>
  <si>
    <t>977151117</t>
  </si>
  <si>
    <t>Jádrové vrty diamantovými korunkami do D 90 mm do stavebních materiálů</t>
  </si>
  <si>
    <t>1817532677</t>
  </si>
  <si>
    <t>156</t>
  </si>
  <si>
    <t>977151118</t>
  </si>
  <si>
    <t>Jádrové vrty diamantovými korunkami do D 100 mm do stavebních materiálů</t>
  </si>
  <si>
    <t>1733397920</t>
  </si>
  <si>
    <t>157</t>
  </si>
  <si>
    <t>977151119</t>
  </si>
  <si>
    <t>Jádrové vrty diamantovými korunkami do D 110 mm do stavebních materiálů</t>
  </si>
  <si>
    <t>2041396121</t>
  </si>
  <si>
    <t>"odtok + sání"0,60</t>
  </si>
  <si>
    <t>"vtokové trysky"0,25</t>
  </si>
  <si>
    <t>158</t>
  </si>
  <si>
    <t>977151121</t>
  </si>
  <si>
    <t>Jádrové vrty diamantovými korunkami do D 120 mm do stavebních materiálů</t>
  </si>
  <si>
    <t>1929869665</t>
  </si>
  <si>
    <t>0,40+0,20+1,0</t>
  </si>
  <si>
    <t>159</t>
  </si>
  <si>
    <t>977151122</t>
  </si>
  <si>
    <t>Jádrové vrty diamantovými korunkami do D 130 mm do stavebních materiálů</t>
  </si>
  <si>
    <t>-1148932074</t>
  </si>
  <si>
    <t>"dnový kanál"0,60</t>
  </si>
  <si>
    <t>"sání"0,25</t>
  </si>
  <si>
    <t>výkr.č. D.1.2.-19</t>
  </si>
  <si>
    <t>pro rozvody VZT</t>
  </si>
  <si>
    <t>0,40*2</t>
  </si>
  <si>
    <t>160</t>
  </si>
  <si>
    <t>977151123</t>
  </si>
  <si>
    <t>Jádrové vrty diamantovými korunkami do D 150 mm do stavebních materiálů</t>
  </si>
  <si>
    <t>1686643674</t>
  </si>
  <si>
    <t>161</t>
  </si>
  <si>
    <t>977151124</t>
  </si>
  <si>
    <t>Jádrové vrty diamantovými korunkami do D 180 mm do stavebních materiálů</t>
  </si>
  <si>
    <t>-1404473035</t>
  </si>
  <si>
    <t>"odtok ze žlabu"0,25*2</t>
  </si>
  <si>
    <t>162</t>
  </si>
  <si>
    <t>977151125</t>
  </si>
  <si>
    <t>Jádrové vrty diamantovými korunkami do D 200 mm do stavebních materiálů</t>
  </si>
  <si>
    <t>1936101553</t>
  </si>
  <si>
    <t>163</t>
  </si>
  <si>
    <t>977151126</t>
  </si>
  <si>
    <t>Jádrové vrty diamantovými korunkami do D 225 mm do stavebních materiálů</t>
  </si>
  <si>
    <t>118462769</t>
  </si>
  <si>
    <t>"odtok ze žlábku"0,40</t>
  </si>
  <si>
    <t>0,40+0,20+0,40</t>
  </si>
  <si>
    <t>0,25+0,40*3</t>
  </si>
  <si>
    <t>164</t>
  </si>
  <si>
    <t>977151127</t>
  </si>
  <si>
    <t>Jádrové vrty diamantovými korunkami do D 250 mm do stavebních materiálů</t>
  </si>
  <si>
    <t>-1731421856</t>
  </si>
  <si>
    <t>0,60</t>
  </si>
  <si>
    <t>165</t>
  </si>
  <si>
    <t>977151129</t>
  </si>
  <si>
    <t>Jádrové vrty diamantovými korunkami do D 350 mm do stavebních materiálů</t>
  </si>
  <si>
    <t>1939962663</t>
  </si>
  <si>
    <t>166</t>
  </si>
  <si>
    <t>977151131</t>
  </si>
  <si>
    <t>Jádrové vrty diamantovými korunkami do D 400 mm do stavebních materiálů</t>
  </si>
  <si>
    <t>-1842897851</t>
  </si>
  <si>
    <t>0,25*3+0,15*2+0,40*2</t>
  </si>
  <si>
    <t>167</t>
  </si>
  <si>
    <t>977211111</t>
  </si>
  <si>
    <t>Řezání stěnovou pilou ŽB kcí s výztuží průměru do 16 mm hl do 200 mm</t>
  </si>
  <si>
    <t>2142030782</t>
  </si>
  <si>
    <t>(0,80+2*0,30)*2</t>
  </si>
  <si>
    <t>168</t>
  </si>
  <si>
    <t>977211112</t>
  </si>
  <si>
    <t>Řezání stěnovou pilou ŽB kcí s výztuží průměru do 16 mm hl do 350 mm</t>
  </si>
  <si>
    <t>296986718</t>
  </si>
  <si>
    <t>4,35*5+4,20*5</t>
  </si>
  <si>
    <t>4,80+1,0*5</t>
  </si>
  <si>
    <t>19,65+5,85+16,80+2,85</t>
  </si>
  <si>
    <t>169</t>
  </si>
  <si>
    <t>977211115</t>
  </si>
  <si>
    <t>Řezání stěnovou pilou ŽB kcí s výztuží průměru do 16 mm hl do 680 mm</t>
  </si>
  <si>
    <t>513727957</t>
  </si>
  <si>
    <t>4,0</t>
  </si>
  <si>
    <t>170</t>
  </si>
  <si>
    <t>977312114</t>
  </si>
  <si>
    <t>Řezání stávajících betonových mazanin vyztužených hl do 200 mm</t>
  </si>
  <si>
    <t>1256929026</t>
  </si>
  <si>
    <t>místn.č. 1.01 - bazénová hala - podlaha pro položení ležaté kanalizace</t>
  </si>
  <si>
    <t>(21,0+0,80)*2</t>
  </si>
  <si>
    <t>171</t>
  </si>
  <si>
    <t>97801</t>
  </si>
  <si>
    <t>Vybourání skimmerů ve stěně brouzdaliště</t>
  </si>
  <si>
    <t>ks</t>
  </si>
  <si>
    <t>-1788749501</t>
  </si>
  <si>
    <t>172</t>
  </si>
  <si>
    <t>97802</t>
  </si>
  <si>
    <t>Vybourání stávajícího nerezového chrliče</t>
  </si>
  <si>
    <t>-480130408</t>
  </si>
  <si>
    <t>173</t>
  </si>
  <si>
    <t>978059541</t>
  </si>
  <si>
    <t>Odsekání a odebrání obkladů stěn z vnitřních obkládaček plochy přes 1 m2</t>
  </si>
  <si>
    <t>35215855</t>
  </si>
  <si>
    <t>(2,35*2+1,30*4+21,95)*3,0-(2,0*1,0*2+2,65*1,20)</t>
  </si>
  <si>
    <t>(5,85*2+21,95)*2,70+((3,50+1,45)*2*0,20)*4+((5,85*1,0)/2)*2-(3,50*1,45)*4</t>
  </si>
  <si>
    <t>21,95*0,85</t>
  </si>
  <si>
    <t>bazénová hala - obezdívky pat oc. sloupů</t>
  </si>
  <si>
    <t>((0,70*4*0,30)+(0,70*0,70))*3</t>
  </si>
  <si>
    <t>174</t>
  </si>
  <si>
    <t>899101211</t>
  </si>
  <si>
    <t>Demontáž poklopů litinových nebo ocelových včetně rámů hmotnosti do 50 kg</t>
  </si>
  <si>
    <t>1091657724</t>
  </si>
  <si>
    <t>místn. č. 1.26 - strojovna - bowling</t>
  </si>
  <si>
    <t>175</t>
  </si>
  <si>
    <t>787600801</t>
  </si>
  <si>
    <t>Vysklívání oken a dveří plochy do 1 m2 skla plochého</t>
  </si>
  <si>
    <t>1278997278</t>
  </si>
  <si>
    <t>místn.č. 1.01 - okna v bazénové hale</t>
  </si>
  <si>
    <t>(1,30*0,60*5)*4</t>
  </si>
  <si>
    <t>místn.č. 1.01 - vstupní dveře do bazénové hale</t>
  </si>
  <si>
    <t>0,80*2,0+1,0*0,40</t>
  </si>
  <si>
    <t>(0,60*1,30*2)*2</t>
  </si>
  <si>
    <t>176</t>
  </si>
  <si>
    <t>766421812</t>
  </si>
  <si>
    <t>Demontáž truhlářského obložení podhledů z panelů plochy přes 1,5 m2</t>
  </si>
  <si>
    <t>1862501146</t>
  </si>
  <si>
    <t>výkr.č. D.1.2-04</t>
  </si>
  <si>
    <t>místn.č. 1.01- bazénová hala</t>
  </si>
  <si>
    <t>5,75*21,95</t>
  </si>
  <si>
    <t>177</t>
  </si>
  <si>
    <t>766421821</t>
  </si>
  <si>
    <t>Demontáž truhlářského obložení podhledů z palubek</t>
  </si>
  <si>
    <t>2041648973</t>
  </si>
  <si>
    <t>výkr.č. D.1.2-03, výkr.č. D.1.2-04</t>
  </si>
  <si>
    <t>29,60*(0,80+0,40)</t>
  </si>
  <si>
    <t>178</t>
  </si>
  <si>
    <t>766421822</t>
  </si>
  <si>
    <t>Demontáž truhlářského obložení podhledů podkladových roštů</t>
  </si>
  <si>
    <t>-2003811440</t>
  </si>
  <si>
    <t>stávající palubkové obložení podhledu střechy</t>
  </si>
  <si>
    <t>179</t>
  </si>
  <si>
    <t>765191901</t>
  </si>
  <si>
    <t>Demontáž parotěsné fólie kladené ve sklonu do 30° vč. likvidace</t>
  </si>
  <si>
    <t>-310400190</t>
  </si>
  <si>
    <t>místn.č. 1.01- podhled bazénové haly</t>
  </si>
  <si>
    <t>180</t>
  </si>
  <si>
    <t>711131811</t>
  </si>
  <si>
    <t>Odstranění izolace proti zemní vlhkosti vodorovné</t>
  </si>
  <si>
    <t>-468554455</t>
  </si>
  <si>
    <t>21,95*2,15</t>
  </si>
  <si>
    <t>21,0*0,80</t>
  </si>
  <si>
    <t>181</t>
  </si>
  <si>
    <t>713120821</t>
  </si>
  <si>
    <t>Odstranění tepelné izolace podlah volně kladené z polystyrenu suchého tl do 100 mm</t>
  </si>
  <si>
    <t>-583706708</t>
  </si>
  <si>
    <t>182</t>
  </si>
  <si>
    <t>762331812</t>
  </si>
  <si>
    <t>Demontáž vázaných kcí krovů z hranolů průřezové plochy do 224 cm2</t>
  </si>
  <si>
    <t>1383760821</t>
  </si>
  <si>
    <t>vybourání stávající části střešní konstrukce - zkrácení krokví</t>
  </si>
  <si>
    <t>35*1,0</t>
  </si>
  <si>
    <t>183</t>
  </si>
  <si>
    <t>712400832</t>
  </si>
  <si>
    <t>Odstranění povlakové krytiny střech do 30° dvouvrstvé</t>
  </si>
  <si>
    <t>-1084806252</t>
  </si>
  <si>
    <t xml:space="preserve">vybourání stávající části střešní konstrukce </t>
  </si>
  <si>
    <t>29,60*1,0</t>
  </si>
  <si>
    <t>184</t>
  </si>
  <si>
    <t>713130851</t>
  </si>
  <si>
    <t>Odstranění tepelné izolace stěn lepené a přibité z polystyrenu tl do 100 mm</t>
  </si>
  <si>
    <t>1294425088</t>
  </si>
  <si>
    <t>stávající zateplení obvodové stěny pod terénem</t>
  </si>
  <si>
    <t>28,30*0,80</t>
  </si>
  <si>
    <t>185</t>
  </si>
  <si>
    <t>713130853</t>
  </si>
  <si>
    <t>Odstranění tepelné izolace stěn lepené a přibité z polystyrenu tl přes 100 mm</t>
  </si>
  <si>
    <t>-1365026884</t>
  </si>
  <si>
    <t>stávající zateplení obvodové stěny nad terénem</t>
  </si>
  <si>
    <t>28,30*3,0-(3,50*1,45)*4</t>
  </si>
  <si>
    <t>186</t>
  </si>
  <si>
    <t>767996701</t>
  </si>
  <si>
    <t>Demontáž atypických zámečnických konstrukcí řezáním hmotnosti jednotlivých dílů do 50 kg</t>
  </si>
  <si>
    <t>-1723877597</t>
  </si>
  <si>
    <t>podpůrné sloupky VZT vně objektu</t>
  </si>
  <si>
    <t>187</t>
  </si>
  <si>
    <t>890811811</t>
  </si>
  <si>
    <t>Bourání šachet z plastu ručně obestavěného prostoru do 1,5 m3</t>
  </si>
  <si>
    <t>2025427655</t>
  </si>
  <si>
    <t>stávající šachta KŠ-s</t>
  </si>
  <si>
    <t>1,0*1,0*0,70</t>
  </si>
  <si>
    <t>997</t>
  </si>
  <si>
    <t>Přesun sutě</t>
  </si>
  <si>
    <t>188</t>
  </si>
  <si>
    <t>997013151</t>
  </si>
  <si>
    <t>Vnitrostaveništní doprava suti a vybouraných hmot pro budovy v do 6 m s omezením mechanizace</t>
  </si>
  <si>
    <t>-2130275027</t>
  </si>
  <si>
    <t>189</t>
  </si>
  <si>
    <t>997013501</t>
  </si>
  <si>
    <t>Odvoz suti a vybouraných hmot na skládku nebo meziskládku do 1 km se složením</t>
  </si>
  <si>
    <t>-57593233</t>
  </si>
  <si>
    <t>190</t>
  </si>
  <si>
    <t>997013509</t>
  </si>
  <si>
    <t>Příplatek k odvozu suti a vybouraných hmot na skládku ZKD 1 km přes 1 km</t>
  </si>
  <si>
    <t>1614447251</t>
  </si>
  <si>
    <t>107,186*15 'Přepočtené koeficientem množství</t>
  </si>
  <si>
    <t>191</t>
  </si>
  <si>
    <t>997013601</t>
  </si>
  <si>
    <t>Poplatek za uložení na skládce (skládkovné) stavebního odpadu betonového kód odpadu 17 01 01</t>
  </si>
  <si>
    <t>1125022633</t>
  </si>
  <si>
    <t>192</t>
  </si>
  <si>
    <t>997013602</t>
  </si>
  <si>
    <t>Poplatek za uložení na skládce (skládkovné) stavebního odpadu železobetonového kód odpadu 17 01 01</t>
  </si>
  <si>
    <t>-442550678</t>
  </si>
  <si>
    <t>193</t>
  </si>
  <si>
    <t>997013603</t>
  </si>
  <si>
    <t>Poplatek za uložení na skládce (skládkovné) stavebního odpadu cihelného kód odpadu 17 01 02</t>
  </si>
  <si>
    <t>1260637391</t>
  </si>
  <si>
    <t>194</t>
  </si>
  <si>
    <t>997013607</t>
  </si>
  <si>
    <t>Poplatek za uložení na skládce (skládkovné) stavebního odpadu keramického kód odpadu 17 01 03</t>
  </si>
  <si>
    <t>-1200466169</t>
  </si>
  <si>
    <t>195</t>
  </si>
  <si>
    <t>997013804</t>
  </si>
  <si>
    <t>Poplatek za uložení na skládce (skládkovné) stavebního odpadu ze skla kód odpadu 17 02 02</t>
  </si>
  <si>
    <t>1291225143</t>
  </si>
  <si>
    <t>196</t>
  </si>
  <si>
    <t>997013811</t>
  </si>
  <si>
    <t>Poplatek za uložení na skládce (skládkovné) stavebního odpadu dřevěného kód odpadu 17 02 01</t>
  </si>
  <si>
    <t>1875948091</t>
  </si>
  <si>
    <t>197</t>
  </si>
  <si>
    <t>997013813</t>
  </si>
  <si>
    <t>Poplatek za uložení na skládce (skládkovné) stavebního odpadu z plastických hmot kód odpadu 17 02 03</t>
  </si>
  <si>
    <t>-1382878114</t>
  </si>
  <si>
    <t>198</t>
  </si>
  <si>
    <t>997013814</t>
  </si>
  <si>
    <t>Poplatek za uložení na skládce (skládkovné) stavebního odpadu izolací kód odpadu 17 06 04</t>
  </si>
  <si>
    <t>736591579</t>
  </si>
  <si>
    <t>998</t>
  </si>
  <si>
    <t>Přesun hmot</t>
  </si>
  <si>
    <t>199</t>
  </si>
  <si>
    <t>998011001</t>
  </si>
  <si>
    <t>Přesun hmot pro budovy zděné v do 6 m</t>
  </si>
  <si>
    <t>-103299456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</si>
  <si>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</si>
  <si>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</si>
  <si>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</si>
  <si>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</si>
  <si>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</si>
  <si>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</si>
  <si>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vodorovné za studena nátěrem penetračním</t>
  </si>
  <si>
    <t>-1347220882</t>
  </si>
  <si>
    <t>(4,50*2,10+1,50*2,0)</t>
  </si>
  <si>
    <t>4,0*2,60</t>
  </si>
  <si>
    <t xml:space="preserve">skladba podlahy C2 </t>
  </si>
  <si>
    <t>(6,45*2,05+4,15*1,90)</t>
  </si>
  <si>
    <t>(15,40*4,35+4,30*1,30)</t>
  </si>
  <si>
    <t>201</t>
  </si>
  <si>
    <t>11163150</t>
  </si>
  <si>
    <t>lak penetrační asfaltový</t>
  </si>
  <si>
    <t>60288778</t>
  </si>
  <si>
    <t>212,848*0,00033 'Přepočtené koeficientem množství</t>
  </si>
  <si>
    <t>202</t>
  </si>
  <si>
    <t>711111051</t>
  </si>
  <si>
    <t>Provedení izolace proti zemní vlhkosti vodorovné za studena 2x nátěr tekutou elastickou hydroizolací</t>
  </si>
  <si>
    <t>-1806899129</t>
  </si>
  <si>
    <t>203</t>
  </si>
  <si>
    <t>24551040</t>
  </si>
  <si>
    <t xml:space="preserve">stěrka hydroizolační dvousložková cemento-polymerová </t>
  </si>
  <si>
    <t>-484720489</t>
  </si>
  <si>
    <t>11,75*4,5 'Přepočtené koeficientem množství</t>
  </si>
  <si>
    <t>204</t>
  </si>
  <si>
    <t>711112001</t>
  </si>
  <si>
    <t>Provedení izolace proti zemní vlhkosti svislé za studena nátěrem penetračním</t>
  </si>
  <si>
    <t>1035261637</t>
  </si>
  <si>
    <t>obvodové základové konstrukce přístavby</t>
  </si>
  <si>
    <t>(4,35*2+28,0)*1,30</t>
  </si>
  <si>
    <t>základové konstrukce vířivé vany</t>
  </si>
  <si>
    <t>(4,50+2,60)*0,80</t>
  </si>
  <si>
    <t>základové konstrukce akumulační jímky a technologického kanálu</t>
  </si>
  <si>
    <t>(2,90+1,90+2,70+1,65)*1,40</t>
  </si>
  <si>
    <t>205</t>
  </si>
  <si>
    <t>-1958448834</t>
  </si>
  <si>
    <t>127,575*0,00034 'Přepočtené koeficientem množství</t>
  </si>
  <si>
    <t>206</t>
  </si>
  <si>
    <t>711141559</t>
  </si>
  <si>
    <t>Provedení izolace proti zemní vlhkosti pásy přitavením vodorovné NAIP</t>
  </si>
  <si>
    <t>38548951</t>
  </si>
  <si>
    <t>207</t>
  </si>
  <si>
    <t>62836109</t>
  </si>
  <si>
    <t>pás asfaltový natavitelný oxidovaný tl 3,5mm s vložkou z hliníkové fólie / hliníkové fólie s textilií, se spalitelnou PE folií nebo jemnozrnným minerálním posypem</t>
  </si>
  <si>
    <t>-2076235168</t>
  </si>
  <si>
    <t>212,848*1,1655 'Přepočtené koeficientem množství</t>
  </si>
  <si>
    <t>208</t>
  </si>
  <si>
    <t>711142559</t>
  </si>
  <si>
    <t>Provedení izolace proti zemní vlhkosti pásy přitavením svislé NAIP</t>
  </si>
  <si>
    <t>1244268288</t>
  </si>
  <si>
    <t>209</t>
  </si>
  <si>
    <t>1234436414</t>
  </si>
  <si>
    <t>127,575*1,221 'Přepočtené koeficientem množství</t>
  </si>
  <si>
    <t>210</t>
  </si>
  <si>
    <t>711161273</t>
  </si>
  <si>
    <t>Provedení izolace proti zemní vlhkosti svislé z nopové fólie</t>
  </si>
  <si>
    <t>609763226</t>
  </si>
  <si>
    <t>(1,90+2,70+1,65)*1,40</t>
  </si>
  <si>
    <t>obvod přístavby - ochrana tepelné izolace soklu pod terénem</t>
  </si>
  <si>
    <t>(28,30+4,50*2)*1,0</t>
  </si>
  <si>
    <t>211</t>
  </si>
  <si>
    <t>28323005</t>
  </si>
  <si>
    <t>fólie profilovaná (nopová) drenážní HDPE s výškou nopů 8mm</t>
  </si>
  <si>
    <t>464948295</t>
  </si>
  <si>
    <t>99,44*1,221 'Přepočtené koeficientem množství</t>
  </si>
  <si>
    <t>212</t>
  </si>
  <si>
    <t>711747067</t>
  </si>
  <si>
    <t>Izolace proti vodě opracování trubních prostupu pod objímkou do 300 mm přitavením NAIP</t>
  </si>
  <si>
    <t>-726478986</t>
  </si>
  <si>
    <t>rozvody ZTI - prostupy základovými konstrukcemi</t>
  </si>
  <si>
    <t>213</t>
  </si>
  <si>
    <t>62832001</t>
  </si>
  <si>
    <t>pás asfaltový natavitelný oxidovaný tl 3,5mm typu V60 S35 s vložkou ze skleněné rohože, s jemnozrnným minerálním posypem</t>
  </si>
  <si>
    <t>-1410581206</t>
  </si>
  <si>
    <t>14*0,735 'Přepočtené koeficientem množství</t>
  </si>
  <si>
    <t>214</t>
  </si>
  <si>
    <t>998711201</t>
  </si>
  <si>
    <t>Přesun hmot procentní pro izolace proti vodě, vlhkosti a plynům v objektech v do 6 m</t>
  </si>
  <si>
    <t>%</t>
  </si>
  <si>
    <t>1419496024</t>
  </si>
  <si>
    <t>712</t>
  </si>
  <si>
    <t>Povlakové krytiny</t>
  </si>
  <si>
    <t>215</t>
  </si>
  <si>
    <t>712363352</t>
  </si>
  <si>
    <t>K/12 - Povlakové krytiny střech do 10° z tvarovaných poplastovaných lišt délky 2 m koutová lišta vnitřní rš 100 mm</t>
  </si>
  <si>
    <t>1030557974</t>
  </si>
  <si>
    <t>29,70*2</t>
  </si>
  <si>
    <t>216</t>
  </si>
  <si>
    <t>712363353</t>
  </si>
  <si>
    <t>K/12 - Povlakové krytiny střech do 10° z tvarovaných poplastovaných lišt délky 2 m koutová lišta vnější rš 100 mm</t>
  </si>
  <si>
    <t>-542443169</t>
  </si>
  <si>
    <t>217</t>
  </si>
  <si>
    <t>712363504</t>
  </si>
  <si>
    <t>Provedení povlak krytiny mechanicky kotvenou do dřeva TI tl do 200 mm vnitřní pole</t>
  </si>
  <si>
    <t>-130752063</t>
  </si>
  <si>
    <t>skladba T</t>
  </si>
  <si>
    <t>29,80*4,0</t>
  </si>
  <si>
    <t>skladba S</t>
  </si>
  <si>
    <t>205,0</t>
  </si>
  <si>
    <t>218</t>
  </si>
  <si>
    <t>28322012</t>
  </si>
  <si>
    <t>fólie hydroizolační střešní mPVC mechanicky kotvená tl 1,5mm šedá</t>
  </si>
  <si>
    <t>-1373500697</t>
  </si>
  <si>
    <t>324,2*1,1655 'Přepočtené koeficientem množství</t>
  </si>
  <si>
    <t>219</t>
  </si>
  <si>
    <t>712391171</t>
  </si>
  <si>
    <t>Provedení povlakové krytiny střech do 10° podkladní textilní vrstvy</t>
  </si>
  <si>
    <t>2127230097</t>
  </si>
  <si>
    <t>na vyzděnou atiku</t>
  </si>
  <si>
    <t>28,0*(0,30+0,40)</t>
  </si>
  <si>
    <t>220</t>
  </si>
  <si>
    <t>6931108</t>
  </si>
  <si>
    <t>sklovláknitá separační textilie 120g/m2</t>
  </si>
  <si>
    <t>-441682858</t>
  </si>
  <si>
    <t>343,8*1,15 'Přepočtené koeficientem množství</t>
  </si>
  <si>
    <t>221</t>
  </si>
  <si>
    <t>712861703</t>
  </si>
  <si>
    <t>Provedení povlakové krytiny vytažením na konstrukce fólií přilepenou v plné ploše</t>
  </si>
  <si>
    <t>-1543402666</t>
  </si>
  <si>
    <t>222</t>
  </si>
  <si>
    <t>-144408109</t>
  </si>
  <si>
    <t>19,6*1,2 'Přepočtené koeficientem množství</t>
  </si>
  <si>
    <t>223</t>
  </si>
  <si>
    <t>998712201</t>
  </si>
  <si>
    <t>Přesun hmot procentní pro krytiny povlakové v objektech v do 6 m</t>
  </si>
  <si>
    <t>179575042</t>
  </si>
  <si>
    <t>713</t>
  </si>
  <si>
    <t>Izolace tepelné</t>
  </si>
  <si>
    <t>224</t>
  </si>
  <si>
    <t>713121121</t>
  </si>
  <si>
    <t>Montáž izolace tepelné podlah volně kladenými rohožemi, pásy, dílci, deskami 2 vrstvy</t>
  </si>
  <si>
    <t>-1661171541</t>
  </si>
  <si>
    <t>225</t>
  </si>
  <si>
    <t>28372305</t>
  </si>
  <si>
    <t>deska EPS 100 do plochých střech a podlah λ=0,037 tl 50mm</t>
  </si>
  <si>
    <t>1458139501</t>
  </si>
  <si>
    <t>50,63*2,2 'Přepočtené koeficientem množství</t>
  </si>
  <si>
    <t>226</t>
  </si>
  <si>
    <t>28372308</t>
  </si>
  <si>
    <t>deska EPS 100 do plochých střech a podlah λ=0,037 tl 80mm</t>
  </si>
  <si>
    <t>-64799920</t>
  </si>
  <si>
    <t>124,32*1,1 'Přepočtené koeficientem množství</t>
  </si>
  <si>
    <t>227</t>
  </si>
  <si>
    <t>28372307</t>
  </si>
  <si>
    <t>deska EPS 100 do plochých střech a podlah λ=0,037 tl 70mm</t>
  </si>
  <si>
    <t>348900173</t>
  </si>
  <si>
    <t>228</t>
  </si>
  <si>
    <t>713131141</t>
  </si>
  <si>
    <t>Montáž izolace tepelné stěn a základů lepením celoplošně rohoží, pásů, dílců, desek</t>
  </si>
  <si>
    <t>-1096794722</t>
  </si>
  <si>
    <t>229</t>
  </si>
  <si>
    <t>28372317</t>
  </si>
  <si>
    <t>deska EPS 100 do plochých střech a podlah λ=0,037 tl 150mm</t>
  </si>
  <si>
    <t>1851199495</t>
  </si>
  <si>
    <t>18,49*1,1 'Přepočtené koeficientem množství</t>
  </si>
  <si>
    <t>230</t>
  </si>
  <si>
    <t>713141331</t>
  </si>
  <si>
    <t>Montáž izolace tepelné střech plochých lepené za studena zplna, spádová vrstva</t>
  </si>
  <si>
    <t>374281824</t>
  </si>
  <si>
    <t>29,80*2,0</t>
  </si>
  <si>
    <t>231</t>
  </si>
  <si>
    <t>28376142</t>
  </si>
  <si>
    <t>klín izolační z pěnového polystyrenu EPS 150 spádový</t>
  </si>
  <si>
    <t>1313366723</t>
  </si>
  <si>
    <t>59,60*0,15</t>
  </si>
  <si>
    <t>232</t>
  </si>
  <si>
    <t>713151111</t>
  </si>
  <si>
    <t>Montáž izolace tepelné střech šikmých kladené volně mezi krokve rohoží, pásů, desek</t>
  </si>
  <si>
    <t>-86338573</t>
  </si>
  <si>
    <t>27,50*4,40</t>
  </si>
  <si>
    <t>233</t>
  </si>
  <si>
    <t>63166771</t>
  </si>
  <si>
    <t>pás tepelně izolační mezi krokve λ=0,036-0,037 tl 180mm</t>
  </si>
  <si>
    <t>490802282</t>
  </si>
  <si>
    <t>121*1,1 'Přepočtené koeficientem množství</t>
  </si>
  <si>
    <t>234</t>
  </si>
  <si>
    <t>713151155</t>
  </si>
  <si>
    <t>Montáž izolace tepelné střech šikmých přišroubované nad krokve z desek sklonu do 30° tl do 160 mm</t>
  </si>
  <si>
    <t>-1984479769</t>
  </si>
  <si>
    <t>28,0*0,30</t>
  </si>
  <si>
    <t>235</t>
  </si>
  <si>
    <t>28375033</t>
  </si>
  <si>
    <t>deska EPS 150 do plochých střech a podlah λ=0,035 tl 150mm</t>
  </si>
  <si>
    <t>-1891964756</t>
  </si>
  <si>
    <t>332,6*1,1 'Přepočtené koeficientem množství</t>
  </si>
  <si>
    <t>236</t>
  </si>
  <si>
    <t>713191115</t>
  </si>
  <si>
    <t>Montáž izolace tepelné podlah, stropů nebo střech překrytí pásem asfaltovým samolepícím na sucho</t>
  </si>
  <si>
    <t>-1690708344</t>
  </si>
  <si>
    <t>29,80*4,40</t>
  </si>
  <si>
    <t>237</t>
  </si>
  <si>
    <t>62866281</t>
  </si>
  <si>
    <t>pás asfaltový samolepicí modifikovaný SBS tl 3,0mm s vložkou ze skleněné tkaniny se spalitelnou fólií nebo jemnozrnným minerálním posypem nebo textilií na horním povrchu</t>
  </si>
  <si>
    <t>-586545353</t>
  </si>
  <si>
    <t>336,12*1,1655 'Přepočtené koeficientem množství</t>
  </si>
  <si>
    <t>238</t>
  </si>
  <si>
    <t>998713201</t>
  </si>
  <si>
    <t>Přesun hmot procentní pro izolace tepelné v objektech v do 6 m</t>
  </si>
  <si>
    <t>1562769459</t>
  </si>
  <si>
    <t>721</t>
  </si>
  <si>
    <t>Zdravotechnika - vnitřní kanalizace</t>
  </si>
  <si>
    <t>239</t>
  </si>
  <si>
    <t>721110806</t>
  </si>
  <si>
    <t>Demontáž potrubí kameninové do DN 200</t>
  </si>
  <si>
    <t>-499528782</t>
  </si>
  <si>
    <t>rozvody stávající kanalizace vně objektu</t>
  </si>
  <si>
    <t>11,0+30,0+2,50*3+1,0</t>
  </si>
  <si>
    <t>240</t>
  </si>
  <si>
    <t>721210813</t>
  </si>
  <si>
    <t>Demontáž vpustí podlahových DN 100</t>
  </si>
  <si>
    <t>1733238945</t>
  </si>
  <si>
    <t>241</t>
  </si>
  <si>
    <t>721242105</t>
  </si>
  <si>
    <t>Lapač střešních splavenin z PP se zápachovou klapkou a lapacím košem DN 110</t>
  </si>
  <si>
    <t>-135562719</t>
  </si>
  <si>
    <t>K/10</t>
  </si>
  <si>
    <t>K/11</t>
  </si>
  <si>
    <t>242</t>
  </si>
  <si>
    <t>721242803</t>
  </si>
  <si>
    <t>Demontáž lapače střešních splavenin DN 110</t>
  </si>
  <si>
    <t>-2037031480</t>
  </si>
  <si>
    <t>725</t>
  </si>
  <si>
    <t>Zdravotechnika - zařizovací předměty</t>
  </si>
  <si>
    <t>243</t>
  </si>
  <si>
    <t>725210821</t>
  </si>
  <si>
    <t>Demontáž umyvadel bez výtokových armatur</t>
  </si>
  <si>
    <t>soubor</t>
  </si>
  <si>
    <t>-624002065</t>
  </si>
  <si>
    <t>strojovna</t>
  </si>
  <si>
    <t>244</t>
  </si>
  <si>
    <t>725820801</t>
  </si>
  <si>
    <t>Demontáž baterie nástěnné do G 3 / 4</t>
  </si>
  <si>
    <t>-350165478</t>
  </si>
  <si>
    <t>735</t>
  </si>
  <si>
    <t>Ústřední vytápění - otopná tělesa</t>
  </si>
  <si>
    <t>245</t>
  </si>
  <si>
    <t>735151811</t>
  </si>
  <si>
    <t>Demontáž otopného tělesa panelového jednořadého délka do 1500 mm</t>
  </si>
  <si>
    <t>2090557153</t>
  </si>
  <si>
    <t>246</t>
  </si>
  <si>
    <t>735890801</t>
  </si>
  <si>
    <t>Přemístění demontovaného otopného tělesa vodorovně 100 m v objektech výšky do 6 m</t>
  </si>
  <si>
    <t>1627322540</t>
  </si>
  <si>
    <t>762</t>
  </si>
  <si>
    <t>Konstrukce tesařské</t>
  </si>
  <si>
    <t>247</t>
  </si>
  <si>
    <t>762332132</t>
  </si>
  <si>
    <t>Montáž vázaných kcí krovů pravidelných z hraněného řeziva průřezové plochy do 224 cm2</t>
  </si>
  <si>
    <t>1700435090</t>
  </si>
  <si>
    <t>výkr.č. D.1.2-09</t>
  </si>
  <si>
    <t>2 x pozednice 100 x 150 mm</t>
  </si>
  <si>
    <t>29,80*2</t>
  </si>
  <si>
    <t>krokve 120 x 180 mm délky 4400 mm</t>
  </si>
  <si>
    <t>4,40*34</t>
  </si>
  <si>
    <t>248</t>
  </si>
  <si>
    <t>60512130</t>
  </si>
  <si>
    <t>hranol stavební řezivo průřezu do 224cm2 do dl 6m</t>
  </si>
  <si>
    <t>1523353390</t>
  </si>
  <si>
    <t>pozednice 100 x 150 mm</t>
  </si>
  <si>
    <t>(29,80*0,10*0,15)*2</t>
  </si>
  <si>
    <t>(4,40*0,12*0,18)*34</t>
  </si>
  <si>
    <t>249</t>
  </si>
  <si>
    <t>762341027</t>
  </si>
  <si>
    <t>Bednění střech rovných z desek OSB tl 25 mm na pero a drážku šroubovaných na krokve</t>
  </si>
  <si>
    <t>1940800144</t>
  </si>
  <si>
    <t>250</t>
  </si>
  <si>
    <t>762395000</t>
  </si>
  <si>
    <t>Spojovací prostředky krovů, bednění, laťování, nadstřešních konstrukcí</t>
  </si>
  <si>
    <t>879143105</t>
  </si>
  <si>
    <t>251</t>
  </si>
  <si>
    <t>762-R01</t>
  </si>
  <si>
    <t>Mezistřešní žlab z desek OSB 500 x 200 mm</t>
  </si>
  <si>
    <t>1381473729</t>
  </si>
  <si>
    <t>29,80</t>
  </si>
  <si>
    <t>252</t>
  </si>
  <si>
    <t>762-R02</t>
  </si>
  <si>
    <t>Pomocné podpůrné dřevěné konstrukce pro palubkové opláštění stěny</t>
  </si>
  <si>
    <t>-749807696</t>
  </si>
  <si>
    <t>253</t>
  </si>
  <si>
    <t>998762201</t>
  </si>
  <si>
    <t>Přesun hmot procentní pro kce tesařské v objektech v do 6 m</t>
  </si>
  <si>
    <t>1812810671</t>
  </si>
  <si>
    <t>763</t>
  </si>
  <si>
    <t>Konstrukce suché výstavby</t>
  </si>
  <si>
    <t>254</t>
  </si>
  <si>
    <t>763131451</t>
  </si>
  <si>
    <t>SDK podhled deska 1xH2 12,5 bez izolace dvouvrstvá spodní kce profil CD+UD</t>
  </si>
  <si>
    <t>-276280714</t>
  </si>
  <si>
    <t>19,40*4,15</t>
  </si>
  <si>
    <t>4,15*4,15</t>
  </si>
  <si>
    <t>3,50*4,15</t>
  </si>
  <si>
    <t>255</t>
  </si>
  <si>
    <t>763131751</t>
  </si>
  <si>
    <t>Montáž parotěsné zábrany do SDK podhledu</t>
  </si>
  <si>
    <t>-191362707</t>
  </si>
  <si>
    <t>256</t>
  </si>
  <si>
    <t>28329274</t>
  </si>
  <si>
    <t>fólie PE vyztužená pro parotěsnou vrstvu (reakce na oheň - třída E) 110g/m2</t>
  </si>
  <si>
    <t>1914737571</t>
  </si>
  <si>
    <t>238,471*1,1235 'Přepočtené koeficientem množství</t>
  </si>
  <si>
    <t>257</t>
  </si>
  <si>
    <t>763164791</t>
  </si>
  <si>
    <t>Montáž SDK obkladu kcí jednoduché opláštění</t>
  </si>
  <si>
    <t>-806606393</t>
  </si>
  <si>
    <t>opláštění VZT rozvodů</t>
  </si>
  <si>
    <t>0,60*2,35</t>
  </si>
  <si>
    <t>258</t>
  </si>
  <si>
    <t>59030025</t>
  </si>
  <si>
    <t>deska SDK impregnovaná H2 tl 12,5mm</t>
  </si>
  <si>
    <t>-911899038</t>
  </si>
  <si>
    <t>1,41*1,15 'Přepočtené koeficientem množství</t>
  </si>
  <si>
    <t>259</t>
  </si>
  <si>
    <t>763264541</t>
  </si>
  <si>
    <t>Sádrovláknitý obklad uzavřeného tvaru š přes 0,5 m do 0,75 m pro ocelový nosník deskou protipožární tl 12,5 mm</t>
  </si>
  <si>
    <t>1769163393</t>
  </si>
  <si>
    <t>průvlak 2 x IPE 180 procházející místn.č. 1.46 - 1.48 - podepření střešní konstrukce</t>
  </si>
  <si>
    <t>5,0+5,30+5,0+3,20+3,65</t>
  </si>
  <si>
    <t>opláštění sloupku podporující průvlak vč. vnitřního střešního svodu</t>
  </si>
  <si>
    <t>3,0</t>
  </si>
  <si>
    <t>260</t>
  </si>
  <si>
    <t>763264561</t>
  </si>
  <si>
    <t>Sádrovláknitý obklad uzavřeného tvaru š přes 0,75 m do 1 m pro ocelový nosník deskou protipožární tl 12,5 mm</t>
  </si>
  <si>
    <t>-349023529</t>
  </si>
  <si>
    <t xml:space="preserve">3 x IPE100 délky 3900 mm - 3 x </t>
  </si>
  <si>
    <t>3,50*3</t>
  </si>
  <si>
    <t>3 x IPE100 délky 2600 mm</t>
  </si>
  <si>
    <t>2,20</t>
  </si>
  <si>
    <t>sloupky podporující průvlak vč. vnitřního střešního svodu</t>
  </si>
  <si>
    <t>3,0*3</t>
  </si>
  <si>
    <t>261</t>
  </si>
  <si>
    <t>998763401</t>
  </si>
  <si>
    <t>Přesun hmot procentní pro sádrokartonové konstrukce v objektech v do 6 m</t>
  </si>
  <si>
    <t>-1205686059</t>
  </si>
  <si>
    <t>764</t>
  </si>
  <si>
    <t>Konstrukce klempířské</t>
  </si>
  <si>
    <t>262</t>
  </si>
  <si>
    <t>764002801</t>
  </si>
  <si>
    <t>Demontáž závětrné lišty do suti</t>
  </si>
  <si>
    <t>-1698266713</t>
  </si>
  <si>
    <t>7,0</t>
  </si>
  <si>
    <t>263</t>
  </si>
  <si>
    <t>764002811</t>
  </si>
  <si>
    <t>Demontáž okapového plechu do suti v krytině povlakové</t>
  </si>
  <si>
    <t>1752149054</t>
  </si>
  <si>
    <t>29,60+3,35+5,0</t>
  </si>
  <si>
    <t>264</t>
  </si>
  <si>
    <t>764002851</t>
  </si>
  <si>
    <t>Demontáž oplechování parapetů do suti</t>
  </si>
  <si>
    <t>-801824764</t>
  </si>
  <si>
    <t>3,50*4</t>
  </si>
  <si>
    <t>D.1.2-06</t>
  </si>
  <si>
    <t>265</t>
  </si>
  <si>
    <t>764002871</t>
  </si>
  <si>
    <t>Demontáž lemování zdí do suti</t>
  </si>
  <si>
    <t>-1169836095</t>
  </si>
  <si>
    <t>22,75+1,0</t>
  </si>
  <si>
    <t>266</t>
  </si>
  <si>
    <t>764004801</t>
  </si>
  <si>
    <t>Demontáž podokapního žlabu do suti</t>
  </si>
  <si>
    <t>-688349251</t>
  </si>
  <si>
    <t>267</t>
  </si>
  <si>
    <t>764004861</t>
  </si>
  <si>
    <t>Demontáž svodu do suti</t>
  </si>
  <si>
    <t>1585639887</t>
  </si>
  <si>
    <t>3,0*4</t>
  </si>
  <si>
    <t>268</t>
  </si>
  <si>
    <t>764212634</t>
  </si>
  <si>
    <t>K/1, K/4 - Oplechování štítu závětrnou lištou z Pz s povrchovou úpravou rš 300 mm</t>
  </si>
  <si>
    <t>-1588850128</t>
  </si>
  <si>
    <t>"K/1"15,0</t>
  </si>
  <si>
    <t>"K/4"3*0,75</t>
  </si>
  <si>
    <t>269</t>
  </si>
  <si>
    <t>764212661</t>
  </si>
  <si>
    <t>K/6 - Oplechování rovné okapové hrany z Pz s povrchovou úpravou rš 150 mm</t>
  </si>
  <si>
    <t>-1213345192</t>
  </si>
  <si>
    <t>270</t>
  </si>
  <si>
    <t>764213617</t>
  </si>
  <si>
    <t>K/7 - Střešní dilatace z Pz s povrchovou úpravou jednodílná rš 560 mm</t>
  </si>
  <si>
    <t>-168619949</t>
  </si>
  <si>
    <t>271</t>
  </si>
  <si>
    <t>764215606</t>
  </si>
  <si>
    <t>K/2 - Oplechování horních ploch a atik bez rohů z Pz plechu s povrch úpravou celoplošně lepené rš 500 mm</t>
  </si>
  <si>
    <t>1937366174</t>
  </si>
  <si>
    <t>272</t>
  </si>
  <si>
    <t>764216644</t>
  </si>
  <si>
    <t>K/8, K/9 - Oplechování rovných parapetů celoplošně lepené z Pz s povrchovou úpravou rš 320 mm</t>
  </si>
  <si>
    <t>-425631406</t>
  </si>
  <si>
    <t>2,0*2</t>
  </si>
  <si>
    <t>273</t>
  </si>
  <si>
    <t>764216646</t>
  </si>
  <si>
    <t>K/5 - Oplechování rovných parapetů celoplošně lepené z Pz s povrchovou úpravou rš 470 mm</t>
  </si>
  <si>
    <t>-904164662</t>
  </si>
  <si>
    <t>274</t>
  </si>
  <si>
    <t>764311613</t>
  </si>
  <si>
    <t>K/3a - Lemování rovných zdí střech s krytinou skládanou z Pz s povrchovou úpravou rš 190 mm</t>
  </si>
  <si>
    <t>174354408</t>
  </si>
  <si>
    <t>275</t>
  </si>
  <si>
    <t>764311614</t>
  </si>
  <si>
    <t>K/3b - Lemování rovných zdí střech s krytinou skládanou z Pz s povrchovou úpravou rš 300 mm</t>
  </si>
  <si>
    <t>-54753236</t>
  </si>
  <si>
    <t>276</t>
  </si>
  <si>
    <t>764511602</t>
  </si>
  <si>
    <t>K/10, K/11 - Žlab podokapní půlkruhový z Pz s povrchovou úpravou rš 330 mm</t>
  </si>
  <si>
    <t>-914956660</t>
  </si>
  <si>
    <t>2,60</t>
  </si>
  <si>
    <t>5,20</t>
  </si>
  <si>
    <t>277</t>
  </si>
  <si>
    <t>764511642</t>
  </si>
  <si>
    <t>Kotlík oválný (trychtýřový) pro podokapní žlaby z Pz s povrchovou úpravou 330/100 mm</t>
  </si>
  <si>
    <t>-1835052690</t>
  </si>
  <si>
    <t>278</t>
  </si>
  <si>
    <t>764518623</t>
  </si>
  <si>
    <t>K/10, K/11 - Svody kruhové včetně objímek, kolen, odskoků z Pz s povrchovou úpravou průměru 120 mm</t>
  </si>
  <si>
    <t>-1106652727</t>
  </si>
  <si>
    <t>3,50</t>
  </si>
  <si>
    <t>279</t>
  </si>
  <si>
    <t>998764201</t>
  </si>
  <si>
    <t>Přesun hmot procentní pro konstrukce klempířské v objektech v do 6 m</t>
  </si>
  <si>
    <t>-2070928888</t>
  </si>
  <si>
    <t>766</t>
  </si>
  <si>
    <t>Konstrukce truhlářské</t>
  </si>
  <si>
    <t>280</t>
  </si>
  <si>
    <t>766423134</t>
  </si>
  <si>
    <t>Montáž obložení podhledů členitých palubkami z tvrdého dřeva š přes 100 mm</t>
  </si>
  <si>
    <t>-623717399</t>
  </si>
  <si>
    <t>výkr.č. D.1.2-17</t>
  </si>
  <si>
    <t>(1,30+6,0)*0,75+6,0*1,0</t>
  </si>
  <si>
    <t>(1,30+4,30)*0,75+4,30*1,0</t>
  </si>
  <si>
    <t>281</t>
  </si>
  <si>
    <t>61191170</t>
  </si>
  <si>
    <t>palubky obkladové smrk, borovice 15x96mm, 116mm vč. 8mm pera, dl 3-5m jakost A/B</t>
  </si>
  <si>
    <t>1999655425</t>
  </si>
  <si>
    <t>19,975*1,15 'Přepočtené koeficientem množství</t>
  </si>
  <si>
    <t>282</t>
  </si>
  <si>
    <t>766622131</t>
  </si>
  <si>
    <t>Montáž plastových oken plochy přes 1 m2 otevíravých výšky do 1,5 m s rámem do zdiva</t>
  </si>
  <si>
    <t>701378772</t>
  </si>
  <si>
    <t>P/4</t>
  </si>
  <si>
    <t>P/5</t>
  </si>
  <si>
    <t>P/6</t>
  </si>
  <si>
    <t>1,35*1,50*2</t>
  </si>
  <si>
    <t>283</t>
  </si>
  <si>
    <t>61140051</t>
  </si>
  <si>
    <t>okno plastové otevíravé/sklopné dvojsklo přes plochu 1m2 do v 1,5m</t>
  </si>
  <si>
    <t>-674529654</t>
  </si>
  <si>
    <t>284</t>
  </si>
  <si>
    <t>766660011</t>
  </si>
  <si>
    <t>Montáž dveřních křídel otvíravých dvoukřídlových š do 1,45 m do ocelové zárubně</t>
  </si>
  <si>
    <t>-882417046</t>
  </si>
  <si>
    <t>285</t>
  </si>
  <si>
    <t>61162114</t>
  </si>
  <si>
    <t>D/2 - dveře dvoukřídlé dřevotřískové povrch laminátový plné 1200x1970-2100mm</t>
  </si>
  <si>
    <t>1834809193</t>
  </si>
  <si>
    <t>286</t>
  </si>
  <si>
    <t>766660021</t>
  </si>
  <si>
    <t>Montáž dveřních křídel otvíravých jednokřídlových š do 0,8 m požárních do ocelové zárubně</t>
  </si>
  <si>
    <t>1448409633</t>
  </si>
  <si>
    <t>287</t>
  </si>
  <si>
    <t>61162098</t>
  </si>
  <si>
    <t>D/1 - dveře jednokřídlé dřevotřískové protipožární EI (EW) 30 D3 povrch laminátový plné 800x1970-2100mm</t>
  </si>
  <si>
    <t>-80260905</t>
  </si>
  <si>
    <t>288</t>
  </si>
  <si>
    <t>766660411</t>
  </si>
  <si>
    <t>Montáž vchodových dveří včetně systémové zárubně jednokřídlových bez nadsvětlíku do zdiva</t>
  </si>
  <si>
    <t>188472104</t>
  </si>
  <si>
    <t>P/1, P2</t>
  </si>
  <si>
    <t>1+1</t>
  </si>
  <si>
    <t>289</t>
  </si>
  <si>
    <t>61140502</t>
  </si>
  <si>
    <t>P/1, P/2 - dveře jednokřídlé protipožární prosklené se systémovou zárubní, vnitřní ocelový rám opláštěný plechem tl. 1,5 mm</t>
  </si>
  <si>
    <t>1317554819</t>
  </si>
  <si>
    <t>290</t>
  </si>
  <si>
    <t>766660421</t>
  </si>
  <si>
    <t>Montáž vchodových dveří jednokřídlových s nadsvětlíkem do zdiva</t>
  </si>
  <si>
    <t>-848595853</t>
  </si>
  <si>
    <t>P/3</t>
  </si>
  <si>
    <t>291</t>
  </si>
  <si>
    <t>61140516</t>
  </si>
  <si>
    <t>P/3 - dveře jednokřídlé plastové bílé prosklené s nadsvětlíkem max rozměru otvoru 3,3m2 bezpečnostní třídy RC2</t>
  </si>
  <si>
    <t>1700581340</t>
  </si>
  <si>
    <t>2,70*1,15</t>
  </si>
  <si>
    <t>292</t>
  </si>
  <si>
    <t>766660451</t>
  </si>
  <si>
    <t>Montáž vchodových dveří dvoukřídlových bez nadsvětlíku do zdiva</t>
  </si>
  <si>
    <t>830168565</t>
  </si>
  <si>
    <t>P/7 - místn.č. 1.48</t>
  </si>
  <si>
    <t>293</t>
  </si>
  <si>
    <t>61140510</t>
  </si>
  <si>
    <t>P/7 - dveře dvoukřídlé plastové bílé prosklené max rozměru otvoru 4,84m2 bezpečnostní třídy RC2</t>
  </si>
  <si>
    <t>592012257</t>
  </si>
  <si>
    <t>2,30*1,30</t>
  </si>
  <si>
    <t>294</t>
  </si>
  <si>
    <t>766694112</t>
  </si>
  <si>
    <t>Montáž parapetních desek dřevěných nebo plastových šířky do 30 cm délky do 1,6 m</t>
  </si>
  <si>
    <t>-534018288</t>
  </si>
  <si>
    <t>P/6 - okna ve II. NP</t>
  </si>
  <si>
    <t>295</t>
  </si>
  <si>
    <t>60794104</t>
  </si>
  <si>
    <t>parapet dřevotřískový vnitřní povrch laminátový š 340mm</t>
  </si>
  <si>
    <t>-1487670820</t>
  </si>
  <si>
    <t>2*1,50</t>
  </si>
  <si>
    <t>296</t>
  </si>
  <si>
    <t>766694113</t>
  </si>
  <si>
    <t>Montáž parapetních desek dřevěných nebo plastových šířky do 30 cm délky do 2,6 m</t>
  </si>
  <si>
    <t>1467320004</t>
  </si>
  <si>
    <t>297</t>
  </si>
  <si>
    <t>61144019</t>
  </si>
  <si>
    <t>koncovka k parapetu plastovému vnitřnímu 1 pár</t>
  </si>
  <si>
    <t>sada</t>
  </si>
  <si>
    <t>-1193860233</t>
  </si>
  <si>
    <t>298</t>
  </si>
  <si>
    <t>60794102</t>
  </si>
  <si>
    <t>parapet dřevotřískový vnitřní povrch laminátový š 260mm</t>
  </si>
  <si>
    <t>988299052</t>
  </si>
  <si>
    <t>299</t>
  </si>
  <si>
    <t>998766201</t>
  </si>
  <si>
    <t>Přesun hmot procentní pro konstrukce truhlářské v objektech v do 6 m</t>
  </si>
  <si>
    <t>-1166865502</t>
  </si>
  <si>
    <t>767</t>
  </si>
  <si>
    <t>Konstrukce zámečnické</t>
  </si>
  <si>
    <t>300</t>
  </si>
  <si>
    <t>767161813</t>
  </si>
  <si>
    <t>Demontáž zábradlí rovného nerozebíratelného hmotnosti 1 m zábradlí do 20 kg do suti</t>
  </si>
  <si>
    <t>-1699976376</t>
  </si>
  <si>
    <t>nerezové zábradlí brouzdaliště a vstupu do plaveckého bazénu</t>
  </si>
  <si>
    <t>3,80+2,60+0,40+3,0</t>
  </si>
  <si>
    <t>301</t>
  </si>
  <si>
    <t>767995116</t>
  </si>
  <si>
    <t>Montáž atypických zámečnických konstrukcí hmotnosti do 250 kg</t>
  </si>
  <si>
    <t>-481840760</t>
  </si>
  <si>
    <t>průvlak 2 x IPE 160 procházející celou délkou přístavby - podepření střešní konstrukce</t>
  </si>
  <si>
    <t>(27,50*15,80)*2</t>
  </si>
  <si>
    <t>sloupky podporující průvlak 2 x U160 délky 2750 mm - 4 ks</t>
  </si>
  <si>
    <t>(2,75*18,80*2)*4</t>
  </si>
  <si>
    <t>302</t>
  </si>
  <si>
    <t>13010916</t>
  </si>
  <si>
    <t>ocel profilová UE 160 jakost 11 375</t>
  </si>
  <si>
    <t>-2017928055</t>
  </si>
  <si>
    <t>(2,75*18,80*2*0,001)*4</t>
  </si>
  <si>
    <t>303</t>
  </si>
  <si>
    <t>13010748</t>
  </si>
  <si>
    <t>ocel profilová IPE 160 jakost 11 375</t>
  </si>
  <si>
    <t>-1652232423</t>
  </si>
  <si>
    <t>((27,50*15,80)*2)*0,001</t>
  </si>
  <si>
    <t>304</t>
  </si>
  <si>
    <t>899102112</t>
  </si>
  <si>
    <t xml:space="preserve">Osazení poklopů ocelových včetně rámů </t>
  </si>
  <si>
    <t>1312092376</t>
  </si>
  <si>
    <t>Z/3</t>
  </si>
  <si>
    <t>poklopy akumulační jímky</t>
  </si>
  <si>
    <t>305</t>
  </si>
  <si>
    <t>55241017</t>
  </si>
  <si>
    <t>Z/3 - poklop ocelový izolovaný 600 x 600 mm</t>
  </si>
  <si>
    <t>325511890</t>
  </si>
  <si>
    <t>306</t>
  </si>
  <si>
    <t>767590110</t>
  </si>
  <si>
    <t>Montáž podlahového roštu svařovaného</t>
  </si>
  <si>
    <t>-1504805657</t>
  </si>
  <si>
    <t xml:space="preserve">Z/4 </t>
  </si>
  <si>
    <t>37,80*2</t>
  </si>
  <si>
    <t>307</t>
  </si>
  <si>
    <t>55347008</t>
  </si>
  <si>
    <t>Z/4 - rošt podlahový lisovaný žárově zinkovaný velikost 30/2mm 1350x1000mm, oka 34/38 mm</t>
  </si>
  <si>
    <t>-1889443526</t>
  </si>
  <si>
    <t>308</t>
  </si>
  <si>
    <t>767995114</t>
  </si>
  <si>
    <t>Montáž atypických zámečnických konstrukcí hmotnosti do 50 kg</t>
  </si>
  <si>
    <t>1218347791</t>
  </si>
  <si>
    <t>Z/4 - rám roštu technologického kanálu</t>
  </si>
  <si>
    <t>L 50 x 50 x 5 mm</t>
  </si>
  <si>
    <t>7,50*3,77</t>
  </si>
  <si>
    <t>309</t>
  </si>
  <si>
    <t>13010420</t>
  </si>
  <si>
    <t>úhelník ocelový rovnostranný jakost 11 375 50x50x5mm</t>
  </si>
  <si>
    <t>1669366833</t>
  </si>
  <si>
    <t>7,50*3,77*0,001</t>
  </si>
  <si>
    <t>310</t>
  </si>
  <si>
    <t>789421533</t>
  </si>
  <si>
    <t>Žárové stříkání ocelových konstrukcí třídy III ZnAl 100 μm</t>
  </si>
  <si>
    <t>2067126004</t>
  </si>
  <si>
    <t>7,50*(0,05*4)</t>
  </si>
  <si>
    <t>311</t>
  </si>
  <si>
    <t>76701-Z/2</t>
  </si>
  <si>
    <t xml:space="preserve">Dodávka a montáž nerezového zábradlí </t>
  </si>
  <si>
    <t>1961281169</t>
  </si>
  <si>
    <t>místn.č. 1.46 - vstup do vířivého bazénu</t>
  </si>
  <si>
    <t>312</t>
  </si>
  <si>
    <t>998767201</t>
  </si>
  <si>
    <t>Přesun hmot procentní pro zámečnické konstrukce v objektech v do 6 m</t>
  </si>
  <si>
    <t>1610933079</t>
  </si>
  <si>
    <t>771</t>
  </si>
  <si>
    <t>Podlahy z dlaždic</t>
  </si>
  <si>
    <t>313</t>
  </si>
  <si>
    <t>771111011</t>
  </si>
  <si>
    <t>Vysátí podkladu před pokládkou dlažby</t>
  </si>
  <si>
    <t>-1886409584</t>
  </si>
  <si>
    <t>místnost.č. 1.01</t>
  </si>
  <si>
    <t>strop a podesta schodiště nad strojovnou</t>
  </si>
  <si>
    <t>podlaha - ochozy</t>
  </si>
  <si>
    <t>schodišťové stupně</t>
  </si>
  <si>
    <t>(5,10+4,835*2+3,10)*0,785+2,0*0,385</t>
  </si>
  <si>
    <t>(5,10+4,835*2+3,10+2,0)*0,30</t>
  </si>
  <si>
    <t>schodiště do vířivé vany</t>
  </si>
  <si>
    <t>(1,15*(0,30+0,20))*3</t>
  </si>
  <si>
    <t>314</t>
  </si>
  <si>
    <t>771121011</t>
  </si>
  <si>
    <t>Nátěr penetrační na podlahu</t>
  </si>
  <si>
    <t>-1007631006</t>
  </si>
  <si>
    <t>(0,90*0,60-(0,30*0,20*2))*2</t>
  </si>
  <si>
    <t>315</t>
  </si>
  <si>
    <t>771151011</t>
  </si>
  <si>
    <t>Samonivelační stěrka podlah pevnosti 20 MPa tl 3 mm</t>
  </si>
  <si>
    <t>-815147291</t>
  </si>
  <si>
    <t>(1,15*0,30)*3</t>
  </si>
  <si>
    <t>316</t>
  </si>
  <si>
    <t>771274125</t>
  </si>
  <si>
    <t>Montáž obkladů stupnic z dlaždic protiskluzných keramických flexibilní lepidlo š do 400 mm</t>
  </si>
  <si>
    <t>-1542896853</t>
  </si>
  <si>
    <t>(5,10+4,835*2+3,10)*2+2,0</t>
  </si>
  <si>
    <t>místn.č. 1.46 - schodiště do vířivé vany</t>
  </si>
  <si>
    <t>1,15*3</t>
  </si>
  <si>
    <t>317</t>
  </si>
  <si>
    <t>59761406</t>
  </si>
  <si>
    <t>dlažba keramická slinutá protiskluzná do interiéru i exteriéru pro vysoké mechanické namáhání přes 22 do 25ks/m2</t>
  </si>
  <si>
    <t>1189544431</t>
  </si>
  <si>
    <t>(5,10+4,835*2+3,10)*(0,40+0,385)</t>
  </si>
  <si>
    <t>2,0*0,385</t>
  </si>
  <si>
    <t>1,15*0,30*3</t>
  </si>
  <si>
    <t>15,833*1,15 'Přepočtené koeficientem množství</t>
  </si>
  <si>
    <t>318</t>
  </si>
  <si>
    <t>771274241</t>
  </si>
  <si>
    <t>Montáž obkladů podstupnic z dlaždic reliéfních keramických flexibilní lepidlo v do 150 mm</t>
  </si>
  <si>
    <t>7571419</t>
  </si>
  <si>
    <t>(5,10+4,835*2+3,10)*2</t>
  </si>
  <si>
    <t>319</t>
  </si>
  <si>
    <t>-172479258</t>
  </si>
  <si>
    <t>((5,10+4,835*2+3,10)*0,15)*2</t>
  </si>
  <si>
    <t>5,361*1,15 'Přepočtené koeficientem množství</t>
  </si>
  <si>
    <t>320</t>
  </si>
  <si>
    <t>771274243</t>
  </si>
  <si>
    <t>Montáž obkladů podstupnic z dlaždic reliéfních keramických flexibilní lepidlo v do 250 mm</t>
  </si>
  <si>
    <t>85422080</t>
  </si>
  <si>
    <t>2,0*0,30</t>
  </si>
  <si>
    <t>321</t>
  </si>
  <si>
    <t>-1492491433</t>
  </si>
  <si>
    <t>1,15*0,20*3</t>
  </si>
  <si>
    <t>1,29*1,15 'Přepočtené koeficientem množství</t>
  </si>
  <si>
    <t>322</t>
  </si>
  <si>
    <t>771574113</t>
  </si>
  <si>
    <t>Montáž podlah keramických hladkých lepených flexibilním lepidlem do 19 ks/m2</t>
  </si>
  <si>
    <t>1183349546</t>
  </si>
  <si>
    <t>boční stěny schodiště do vířivé vany</t>
  </si>
  <si>
    <t>323</t>
  </si>
  <si>
    <t>-1307582778</t>
  </si>
  <si>
    <t>152,93*1,1 'Přepočtené koeficientem množství</t>
  </si>
  <si>
    <t>324</t>
  </si>
  <si>
    <t>771591115</t>
  </si>
  <si>
    <t>Podlahy spárování silikonem</t>
  </si>
  <si>
    <t>71622858</t>
  </si>
  <si>
    <t>styk obklad - dlažba</t>
  </si>
  <si>
    <t>6,0+2,70+0,40*8+2,20+1,30+20,05+2,90+0,40</t>
  </si>
  <si>
    <t>0,90+1,15+14,50+4,10+1,50+0,30*6+2,65+1,30</t>
  </si>
  <si>
    <t>325</t>
  </si>
  <si>
    <t>771591427</t>
  </si>
  <si>
    <t>Liniové odvodnění v úrovni podlahy s H nebo V odtokem s rámem a roštem délky 2000 mm</t>
  </si>
  <si>
    <t>-2072800629</t>
  </si>
  <si>
    <t>326</t>
  </si>
  <si>
    <t>771592011</t>
  </si>
  <si>
    <t>Čištění vnitřních ploch podlah nebo schodišť po položení dlažby chemickými prostředky</t>
  </si>
  <si>
    <t>-351074126</t>
  </si>
  <si>
    <t>podlaha</t>
  </si>
  <si>
    <t>327</t>
  </si>
  <si>
    <t>998771201</t>
  </si>
  <si>
    <t>Přesun hmot procentní pro podlahy z dlaždic v objektech v do 6 m</t>
  </si>
  <si>
    <t>142337652</t>
  </si>
  <si>
    <t>781</t>
  </si>
  <si>
    <t>Dokončovací práce - obklady</t>
  </si>
  <si>
    <t>328</t>
  </si>
  <si>
    <t>781121011</t>
  </si>
  <si>
    <t>Nátěr penetrační na stěnu</t>
  </si>
  <si>
    <t>2041660043</t>
  </si>
  <si>
    <t>místnost.č. 1.01 - obklad stěn</t>
  </si>
  <si>
    <t>(6,0+2,70+0,40*2+1,30+0,40*2+2,65+0,40*2+1,30+0,40*2+1,40+5,90)*2,20</t>
  </si>
  <si>
    <t>(2,20+1,30+20,05+2,90)*2,50</t>
  </si>
  <si>
    <t>0,40*2,35</t>
  </si>
  <si>
    <t>obklad patek sloupů</t>
  </si>
  <si>
    <t>0,70*0,70*3</t>
  </si>
  <si>
    <t>(0,70*0,40+(0,70+0,30)*0,15+0,40*2*0,25)*3</t>
  </si>
  <si>
    <t>stěny</t>
  </si>
  <si>
    <t>(19,40+4,10+1,50+1,30+0,30*2+2,65+0,30*2+1,30+0,30*2+4,10)*2,20-(3,0*0,60)*4</t>
  </si>
  <si>
    <t>ostění a nadpraží okenních otvorů</t>
  </si>
  <si>
    <t>((3,0+0,60)*2*0,20)*4</t>
  </si>
  <si>
    <t>1,30*1,50</t>
  </si>
  <si>
    <t>329</t>
  </si>
  <si>
    <t>781151031</t>
  </si>
  <si>
    <t>Celoplošné vyrovnání podkladu stěrkou tl 3 mm</t>
  </si>
  <si>
    <t>-492053021</t>
  </si>
  <si>
    <t>330</t>
  </si>
  <si>
    <t>781474114</t>
  </si>
  <si>
    <t>Montáž obkladů vnitřních keramických hladkých do 22 ks/m2 lepených flexibilním lepidlem</t>
  </si>
  <si>
    <t>-699379428</t>
  </si>
  <si>
    <t>331</t>
  </si>
  <si>
    <t>59761040</t>
  </si>
  <si>
    <t>obklad keramický hladký přes 19 do 22ks/m2</t>
  </si>
  <si>
    <t>1291020746</t>
  </si>
  <si>
    <t>204,255*1,1 'Přepočtené koeficientem množství</t>
  </si>
  <si>
    <t>332</t>
  </si>
  <si>
    <t>781494111</t>
  </si>
  <si>
    <t>Plastové profily rohové lepené flexibilním lepidlem</t>
  </si>
  <si>
    <t>517795325</t>
  </si>
  <si>
    <t>místnost.č. 1.01 - vnitřní a vnější rohy stěn</t>
  </si>
  <si>
    <t>2,50*5</t>
  </si>
  <si>
    <t>2,20*10</t>
  </si>
  <si>
    <t>(0,70*4+0,25*2+0,15*2)*3</t>
  </si>
  <si>
    <t>schodišťové hrany</t>
  </si>
  <si>
    <t>(2,0+3,10*2+0,40+0,15)+4,80*4+5,10*2</t>
  </si>
  <si>
    <t>vnitřní a vnější rohy stěn</t>
  </si>
  <si>
    <t>2,20*18</t>
  </si>
  <si>
    <t>ostění a nadpraží otvorů</t>
  </si>
  <si>
    <t>((3,0+0,60)*2)*4</t>
  </si>
  <si>
    <t>vířivá vana - schodišťové hrany</t>
  </si>
  <si>
    <t>1,15*3+0,20*4+0,30*3</t>
  </si>
  <si>
    <t>1,50</t>
  </si>
  <si>
    <t>333</t>
  </si>
  <si>
    <t>781494511</t>
  </si>
  <si>
    <t>Plastové profily ukončovací lepené flexibilním lepidlem</t>
  </si>
  <si>
    <t>-22237672</t>
  </si>
  <si>
    <t>2,50*3</t>
  </si>
  <si>
    <t>334</t>
  </si>
  <si>
    <t>781495211</t>
  </si>
  <si>
    <t>Čištění vnitřních ploch stěn po provedení obkladu chemickými prostředky</t>
  </si>
  <si>
    <t>-354013052</t>
  </si>
  <si>
    <t>335</t>
  </si>
  <si>
    <t>781571131</t>
  </si>
  <si>
    <t>Montáž obkladů ostění šířky do 200 mm lepenými flexibilním lepidlem</t>
  </si>
  <si>
    <t>1021414746</t>
  </si>
  <si>
    <t>(3,0+0,60*2)*4</t>
  </si>
  <si>
    <t>336</t>
  </si>
  <si>
    <t>-2014604749</t>
  </si>
  <si>
    <t>16,8*0,22 'Přepočtené koeficientem množství</t>
  </si>
  <si>
    <t>337</t>
  </si>
  <si>
    <t>781674113</t>
  </si>
  <si>
    <t>Montáž obkladů parapetů šířky do 200 mm z dlaždic keramických lepených flexibilním lepidlem</t>
  </si>
  <si>
    <t>-935539371</t>
  </si>
  <si>
    <t>338</t>
  </si>
  <si>
    <t>1821876929</t>
  </si>
  <si>
    <t>12*0,22 'Přepočtené koeficientem množství</t>
  </si>
  <si>
    <t>339</t>
  </si>
  <si>
    <t>998781201</t>
  </si>
  <si>
    <t>Přesun hmot procentní pro obklady keramické v objektech v do 6 m</t>
  </si>
  <si>
    <t>-428780999</t>
  </si>
  <si>
    <t>783</t>
  </si>
  <si>
    <t>Dokončovací práce - nátěry</t>
  </si>
  <si>
    <t>340</t>
  </si>
  <si>
    <t>783268111</t>
  </si>
  <si>
    <t>Lazurovací dvojnásobný olejový nátěr tesařských konstrukcí</t>
  </si>
  <si>
    <t>1945236777</t>
  </si>
  <si>
    <t>palubkové obložení</t>
  </si>
  <si>
    <t>((1,30+6,0)*0,75+6,0*1,0)*2</t>
  </si>
  <si>
    <t>((1,30+4,30)*0,75+4,30*1,0)*2</t>
  </si>
  <si>
    <t>341</t>
  </si>
  <si>
    <t>783301311</t>
  </si>
  <si>
    <t>Odmaštění zámečnických konstrukcí vodou ředitelným odmašťovačem</t>
  </si>
  <si>
    <t>2035377054</t>
  </si>
  <si>
    <t>(((0,10*2+0,10*4)*3,90)*3)*3</t>
  </si>
  <si>
    <t>(2,60*(0,10*2+0,10*4))*3</t>
  </si>
  <si>
    <t>(2,40*(0,12*2+0,064*4))*3</t>
  </si>
  <si>
    <t>(1,40*(0,12*2+0,064*4))*4</t>
  </si>
  <si>
    <t>průvlak 2 x IPE 160 procházející místn.č. 1.46 - 1.48 - podepření střešní konstrukce</t>
  </si>
  <si>
    <t>(27,50*(0,16*2+0,082*4))*2</t>
  </si>
  <si>
    <t>(2,75*(0,16*2+0,13*2))*4</t>
  </si>
  <si>
    <t>342</t>
  </si>
  <si>
    <t>783301401</t>
  </si>
  <si>
    <t>Ometení zámečnických konstrukcí</t>
  </si>
  <si>
    <t>416185824</t>
  </si>
  <si>
    <t>stávající ocelové sloupy</t>
  </si>
  <si>
    <t>(2*3,14*0,20*2,95)*3</t>
  </si>
  <si>
    <t>343</t>
  </si>
  <si>
    <t>783314203</t>
  </si>
  <si>
    <t>Základní antikorozní jednonásobný syntetický samozákladující nátěr zámečnických konstrukcí</t>
  </si>
  <si>
    <t>912861605</t>
  </si>
  <si>
    <t>344</t>
  </si>
  <si>
    <t>783315101</t>
  </si>
  <si>
    <t>Mezinátěr jednonásobný syntetický standardní zámečnických konstrukcí</t>
  </si>
  <si>
    <t>49282679</t>
  </si>
  <si>
    <t>345</t>
  </si>
  <si>
    <t>783317101</t>
  </si>
  <si>
    <t>Krycí jednonásobný syntetický standardní nátěr zámečnických konstrukcí</t>
  </si>
  <si>
    <t>331193613</t>
  </si>
  <si>
    <t>346</t>
  </si>
  <si>
    <t>783901453</t>
  </si>
  <si>
    <t>Vysátí betonových podlah před provedením nátěru</t>
  </si>
  <si>
    <t>655748189</t>
  </si>
  <si>
    <t>17,0-(0,60*0,60*2+1,35*1,0*2)</t>
  </si>
  <si>
    <t>347</t>
  </si>
  <si>
    <t>783943161</t>
  </si>
  <si>
    <t>Penetrační polyuretanový nátěr pórovitých betonových podlah</t>
  </si>
  <si>
    <t>-88494561</t>
  </si>
  <si>
    <t>místn.č. 1.47, 1.48 - podlaha + sokl výšky 200 mm</t>
  </si>
  <si>
    <t>17,0-(0,60*0,60*2+1,35*1,0*2)+((4,15+4,10)*2-1,90-1,30)*0,20</t>
  </si>
  <si>
    <t>14,40+((3,50+4,10)*2-1,90*2-1,0)*0,20</t>
  </si>
  <si>
    <t>348</t>
  </si>
  <si>
    <t>783947161</t>
  </si>
  <si>
    <t>Krycí dvojnásobný polyuretanový vodou ředitelný nátěr betonové podlahy</t>
  </si>
  <si>
    <t>1803324144</t>
  </si>
  <si>
    <t>349</t>
  </si>
  <si>
    <t>783-R01</t>
  </si>
  <si>
    <t>Nátěr ocelové zárubně pro jednokřídlé dveře</t>
  </si>
  <si>
    <t>94382507</t>
  </si>
  <si>
    <t>350</t>
  </si>
  <si>
    <t>783-R02</t>
  </si>
  <si>
    <t>Nátěr ocelové zárubně pro dvoukřídlé dveře</t>
  </si>
  <si>
    <t>1060679412</t>
  </si>
  <si>
    <t>784</t>
  </si>
  <si>
    <t>Dokončovací práce - malby a tapety</t>
  </si>
  <si>
    <t>351</t>
  </si>
  <si>
    <t>784181121</t>
  </si>
  <si>
    <t>Hloubková jednonásobná bezbarvá penetrace podkladu v místnostech výšky do 3,80 m</t>
  </si>
  <si>
    <t>1458713800</t>
  </si>
  <si>
    <t>místnost.č. 1.01 - omítka nad obklady, SDK podhled, SDK opláštění I nosníků</t>
  </si>
  <si>
    <t>(3,50*3+2,20)*(0,40+0,10)</t>
  </si>
  <si>
    <t>místn.č. 1.46, 1.47, 1.48 - omítky, SDK podhled</t>
  </si>
  <si>
    <t>352</t>
  </si>
  <si>
    <t>784211101</t>
  </si>
  <si>
    <t>Dvojnásobné bílé malby ze směsí za mokra výborně otěruvzdorných v místnostech výšky do 3,80 m</t>
  </si>
  <si>
    <t>-812900615</t>
  </si>
  <si>
    <t>SO02 - Nerezové bazény</t>
  </si>
  <si>
    <t>PSV - PSV</t>
  </si>
  <si>
    <t xml:space="preserve">    001 - Nerezové konstrukce</t>
  </si>
  <si>
    <t>001</t>
  </si>
  <si>
    <t>Nerezové konstrukce</t>
  </si>
  <si>
    <t>NEREZ-001</t>
  </si>
  <si>
    <t>Dodávka a montáž nerezového plaveckého vnitřního bazénu 18,30 x 4,80 m viz. samostatný rozpočet</t>
  </si>
  <si>
    <t>434294699</t>
  </si>
  <si>
    <t>NEREZ-002</t>
  </si>
  <si>
    <t>Dodávka a montáž nerezového vnitřního vířivého bazénu 3,25 x 1,80 m viz. samostatný rozpočet</t>
  </si>
  <si>
    <t>434564320</t>
  </si>
  <si>
    <t>SO03 - Bazénová technologie, filtrace a úprava vody, atrakce</t>
  </si>
  <si>
    <t>Soupis:</t>
  </si>
  <si>
    <t>01 - Plavecký bazén</t>
  </si>
  <si>
    <t>Pol1</t>
  </si>
  <si>
    <t xml:space="preserve">Pískový filtr z polyesterového laminátu praný vodou;pr. 950 mm, filtrační vrstva 1,0 m ;  připojení D 75, filtrační výkon 21 m3/h (celkem 42,0m3/h), filtrační rychlost 30,0 m3/h/m2</t>
  </si>
  <si>
    <t>-1339566828</t>
  </si>
  <si>
    <t>Pol2</t>
  </si>
  <si>
    <t>Baterie 5ti ventilová D75</t>
  </si>
  <si>
    <t>1224980148</t>
  </si>
  <si>
    <t>Pol3</t>
  </si>
  <si>
    <t>Filtrační písková náplň - křemičitý písek</t>
  </si>
  <si>
    <t>-1395435997</t>
  </si>
  <si>
    <t>P</t>
  </si>
  <si>
    <t>Poznámka k položce:_x000d_
Frakce PR 0,4 - 0,8 PAP 50_x000d_
Frakce PR 1,0 - 1,2 PAP 50</t>
  </si>
  <si>
    <t>Pol4</t>
  </si>
  <si>
    <t>Horizontální oběhové čerpadlo bazénové vody s integrovaným filtrem vlasů a hrubých nečistot</t>
  </si>
  <si>
    <t>230319124</t>
  </si>
  <si>
    <t>Poznámka k položce:_x000d_
např. Badu Prime 40</t>
  </si>
  <si>
    <t>Pol5</t>
  </si>
  <si>
    <t>Oběhové čerpadlo bazénové vody s integrovaným filtrem vlasů a hrubých nečistot pro praní filtrů</t>
  </si>
  <si>
    <t>123366609</t>
  </si>
  <si>
    <t>Poznámka k položce:_x000d_
např. Badu Prime 25</t>
  </si>
  <si>
    <t>Pol6</t>
  </si>
  <si>
    <t>Automatická měřící a dávkovací stanice.</t>
  </si>
  <si>
    <t>1676155292</t>
  </si>
  <si>
    <t xml:space="preserve">Poznámka k položce:_x000d_
např. DINOTEC Dinamics professional_x000d_
</t>
  </si>
  <si>
    <t>Pol7</t>
  </si>
  <si>
    <t xml:space="preserve">Výstup  na PC VA DATALOG</t>
  </si>
  <si>
    <t>-1394981728</t>
  </si>
  <si>
    <t>Poznámka k položce:_x000d_
výstupy 4-20mA pro pH, chlor, redox, teplotu</t>
  </si>
  <si>
    <t>Pol8</t>
  </si>
  <si>
    <t xml:space="preserve">Automatická dávkovací stanice </t>
  </si>
  <si>
    <t>-1318338510</t>
  </si>
  <si>
    <t>Pol9</t>
  </si>
  <si>
    <t>Polypropylénová jímka pod kanystrem s chémií</t>
  </si>
  <si>
    <t>982629880</t>
  </si>
  <si>
    <t>Poznámka k položce:_x000d_
Rozměr 500x500mm výška 300mm</t>
  </si>
  <si>
    <t>Pol10</t>
  </si>
  <si>
    <t>Elektroventil měřené vody DN25</t>
  </si>
  <si>
    <t>900412834</t>
  </si>
  <si>
    <t>Pol11</t>
  </si>
  <si>
    <t>Horizontální oběhové čerpadlo vč. předfiltru - měřená voda</t>
  </si>
  <si>
    <t>67467779</t>
  </si>
  <si>
    <t>Poznámka k položce:_x000d_
např. PREVA 25</t>
  </si>
  <si>
    <t>Pol12</t>
  </si>
  <si>
    <t xml:space="preserve">Výměník pro ohřev bazénové vody, požadovaná teplota vody 28°C </t>
  </si>
  <si>
    <t>-1603744244</t>
  </si>
  <si>
    <t>Poznámka k položce:_x000d_
např. OVB 300</t>
  </si>
  <si>
    <t>Pol13</t>
  </si>
  <si>
    <t>Horizontální oběhové čerpadlo ohřevu vč. předfiltru</t>
  </si>
  <si>
    <t>-1009007690</t>
  </si>
  <si>
    <t>Poznámka k položce:_x000d_
např. BADU Bettar 12_x000d_
- tělo čerpadla s termoplastu_x000d_
 - otáčky 2840 ot. / min._x000d_
 - připojení D63 / D50</t>
  </si>
  <si>
    <t>Pol14</t>
  </si>
  <si>
    <t>Digitální průtokoměr</t>
  </si>
  <si>
    <t>589413721</t>
  </si>
  <si>
    <t>Pol15</t>
  </si>
  <si>
    <t>Registrační vodoměr dopouštěné vody do akumulační nádrže 6/4" s přímím nátokem vody na oběžné kolo</t>
  </si>
  <si>
    <t>-1085814948</t>
  </si>
  <si>
    <t>Pol16</t>
  </si>
  <si>
    <t>Elektroventil na dopouštěné vodě 6/4"</t>
  </si>
  <si>
    <t>-1549562892</t>
  </si>
  <si>
    <t>Poznámka k položce:_x000d_
- bez proudu zavřeno_x000d_
 - tělo mosaz, tlakový odlitek_x000d_
 - vnitřní pohyblivá čést z nerezové ocely_x000d_
 - ovládací nap. 230VAC</t>
  </si>
  <si>
    <t>Pol18</t>
  </si>
  <si>
    <t>Akumulační nádrž vyložená folií o objemu 10 m3</t>
  </si>
  <si>
    <t>-2094612304</t>
  </si>
  <si>
    <t>Pol20</t>
  </si>
  <si>
    <t>Středotlaká UV lampa - nutné pro eliminaci vázaného chlóru</t>
  </si>
  <si>
    <t>-709388905</t>
  </si>
  <si>
    <t xml:space="preserve">Poznámka k položce:_x000d_
např. Typ: MP 030 -   1,0kW  - ruční stíraní_x000d_
</t>
  </si>
  <si>
    <t>Pol21</t>
  </si>
  <si>
    <t>Potrubí a tvarovky PVC -U- lepené vč. upevň. a mon. materiálu</t>
  </si>
  <si>
    <t>-1740654334</t>
  </si>
  <si>
    <t>Pol22</t>
  </si>
  <si>
    <t>Komplexní zkoušky, základní provozní náplně pro komplexní zkoušky - proplachy a dezinfekce zařízení a potrubí</t>
  </si>
  <si>
    <t>316941410</t>
  </si>
  <si>
    <t>Poznámka k položce:_x000d_
(cena neobsahuje vodu a tepelnou energii k nahřátí bazénu)</t>
  </si>
  <si>
    <t>Pol23</t>
  </si>
  <si>
    <t>Doprava a montáž uvedené technologie</t>
  </si>
  <si>
    <t>kpl</t>
  </si>
  <si>
    <t>-746785881</t>
  </si>
  <si>
    <t>02 - Vířivý bazén</t>
  </si>
  <si>
    <t>Pol17</t>
  </si>
  <si>
    <t xml:space="preserve">Pískový filtr z polyesterového laminátu praný vodou; NILO pr. 800 mm,  připojení D 63, filtrační výkon 17m3/h (celkem 17,0m3/h), filtrační rychlost 31,0 m3/h/m2</t>
  </si>
  <si>
    <t>-736760190</t>
  </si>
  <si>
    <t xml:space="preserve">Poznámka k položce:_x000d_
_x000d_
</t>
  </si>
  <si>
    <t>Pol19</t>
  </si>
  <si>
    <t>Baterie 5ti ventilová D63</t>
  </si>
  <si>
    <t>1611966273</t>
  </si>
  <si>
    <t>Poznámka k položce:_x000d_
- podpěra 5ti ventilové baterie</t>
  </si>
  <si>
    <t>Pol24</t>
  </si>
  <si>
    <t>334239240</t>
  </si>
  <si>
    <t>Pol25</t>
  </si>
  <si>
    <t>866699643</t>
  </si>
  <si>
    <t>Pol26</t>
  </si>
  <si>
    <t>1957141436</t>
  </si>
  <si>
    <t xml:space="preserve">Poznámka k položce:_x000d_
např.  Badu Prime 15</t>
  </si>
  <si>
    <t>Pol27</t>
  </si>
  <si>
    <t>1470362051</t>
  </si>
  <si>
    <t>510107261</t>
  </si>
  <si>
    <t>Pol28</t>
  </si>
  <si>
    <t>1147123052</t>
  </si>
  <si>
    <t>Poznámka k položce:_x000d_
chlor, pH, flokulant_x000d_
 - chlor tekutý 35kg_x000d_
 - pH mínus - 35kg_x000d_
 - flokulant tekutý 35l_x000d_
dávkovacího čerpadla 5l/h - 7bar, plastové, _x000d_
nástěnná konzole, sací teleskop vč. sacího vedení, dávkovací_x000d_
zavedení s jehlou a kulovým uzávěrem pro možnost čištění,_x000d_
 - 1 x dávkovací stanice Cl_x000d_
 - 1 x dávkovací stanice pH_x000d_
 - 1 x dávkovací stanice flokulantu_x000d_
 - krytí IP65_x000d_
 - ovládací nap. 230VAC</t>
  </si>
  <si>
    <t>1846113924</t>
  </si>
  <si>
    <t>-296951617</t>
  </si>
  <si>
    <t>1357055767</t>
  </si>
  <si>
    <t>Poznámka k položce:_x000d_
např. Preva 25</t>
  </si>
  <si>
    <t>Pol29</t>
  </si>
  <si>
    <t>Výměník pro ohřev bazénové vody, požadovaná teplota vody 28°C</t>
  </si>
  <si>
    <t>1906930881</t>
  </si>
  <si>
    <t xml:space="preserve">Poznámka k položce:_x000d_
např. OVB 300_x000d_
</t>
  </si>
  <si>
    <t>Pol30</t>
  </si>
  <si>
    <t>-1421341144</t>
  </si>
  <si>
    <t>Pol31</t>
  </si>
  <si>
    <t>Registrační vodoměr dopouštěné vody do akumulační nádrže 1" s přímím nátokem vody na oběžné kolo</t>
  </si>
  <si>
    <t>-92665193</t>
  </si>
  <si>
    <t>Pol32</t>
  </si>
  <si>
    <t xml:space="preserve">Elektroventil na dopouštěné vodě 1" </t>
  </si>
  <si>
    <t>-1959242746</t>
  </si>
  <si>
    <t>Pol35</t>
  </si>
  <si>
    <t>Středotlaká UV lampa - manuální stírání</t>
  </si>
  <si>
    <t>-1542611569</t>
  </si>
  <si>
    <t>Pol34</t>
  </si>
  <si>
    <t>Dmychadlo pro perličku</t>
  </si>
  <si>
    <t>-194818586</t>
  </si>
  <si>
    <t>Poznámka k položce:_x000d_
např. Vzduchovač 1,3 kW</t>
  </si>
  <si>
    <t>Pol33</t>
  </si>
  <si>
    <t>Dmychadlo pro trubkovou lavici</t>
  </si>
  <si>
    <t>72205528</t>
  </si>
  <si>
    <t>Pol36</t>
  </si>
  <si>
    <t xml:space="preserve">Horizontální oběhové čerpadlo masážní trysky </t>
  </si>
  <si>
    <t>-1425132008</t>
  </si>
  <si>
    <t xml:space="preserve">Poznámka k položce:_x000d_
např. Badu Resort 30_x000d_
</t>
  </si>
  <si>
    <t>Pol37</t>
  </si>
  <si>
    <t>Ohřev vzduchu pro dmychadlo 1,5kW s jedním topným tělesem - 230V</t>
  </si>
  <si>
    <t>1033402915</t>
  </si>
  <si>
    <t>Pol38</t>
  </si>
  <si>
    <t>777307873</t>
  </si>
  <si>
    <t>Pol39</t>
  </si>
  <si>
    <t>-164746706</t>
  </si>
  <si>
    <t xml:space="preserve">Poznámka k položce:_x000d_
(cena neobsahuje vodu a tepelnou energii k nahřátí bazénu)_x000d_
</t>
  </si>
  <si>
    <t>Pol40</t>
  </si>
  <si>
    <t>-938445002</t>
  </si>
  <si>
    <t>SO04 - Zdravotechnická instalace</t>
  </si>
  <si>
    <t xml:space="preserve">HSV - Práce a dodávky HSV   </t>
  </si>
  <si>
    <t xml:space="preserve">    8 - Trubní vedení   </t>
  </si>
  <si>
    <t xml:space="preserve">    721 - Zdravotechnika - vnitřní kanalizace   </t>
  </si>
  <si>
    <t xml:space="preserve">    722 - Zdravotechnika - vnitřní vodovod   </t>
  </si>
  <si>
    <t xml:space="preserve">    725 - Zdravotechnika - zařizovací předměty   </t>
  </si>
  <si>
    <t xml:space="preserve">Práce a dodávky HSV   </t>
  </si>
  <si>
    <t xml:space="preserve">Trubní vedení   </t>
  </si>
  <si>
    <t>871161141</t>
  </si>
  <si>
    <t>Montáž potrubí z PE100 SDR 11 otevřený výkop svařovaných na tupo D 32 x 3,0 mm</t>
  </si>
  <si>
    <t>-864985207</t>
  </si>
  <si>
    <t>28613170</t>
  </si>
  <si>
    <t>trubka vodovodní PE100 SDR11 se signalizační vrstvou 32x3,0mm</t>
  </si>
  <si>
    <t>1197439625</t>
  </si>
  <si>
    <t>871171141</t>
  </si>
  <si>
    <t>Montáž potrubí z PE100 SDR 11 otevřený výkop svařovaných na tupo D 40 x 3,7 mm</t>
  </si>
  <si>
    <t>-729070719</t>
  </si>
  <si>
    <t>871211141</t>
  </si>
  <si>
    <t>Montáž potrubí z PE100 SDR 11 otevřený výkop svařovaných na tupo D 63 x 5,8 mm</t>
  </si>
  <si>
    <t>-1691899403</t>
  </si>
  <si>
    <t>28613173</t>
  </si>
  <si>
    <t>trubka vodovodní PE100 SDR11 se signalizační vrstvou 63x5,8mm</t>
  </si>
  <si>
    <t>768275820</t>
  </si>
  <si>
    <t>28613171</t>
  </si>
  <si>
    <t>trubka vodovodní PE100 SDR11 se signalizační vrstvou 40x3,7mm</t>
  </si>
  <si>
    <t>98231661</t>
  </si>
  <si>
    <t>87150101</t>
  </si>
  <si>
    <t>Napojení výtlaku pro KČ1 do kanalizace</t>
  </si>
  <si>
    <t>-1023653482</t>
  </si>
  <si>
    <t>87150102</t>
  </si>
  <si>
    <t>Napojení výtlaku pro KČ2 do kanalizace</t>
  </si>
  <si>
    <t>1236112701</t>
  </si>
  <si>
    <t>894812003.WVN</t>
  </si>
  <si>
    <t xml:space="preserve">Revizní a čistící šachta  z PP šachtové dno DN 400/150 pravý a levý přítok</t>
  </si>
  <si>
    <t>-2032913073</t>
  </si>
  <si>
    <t>894812031.WVN</t>
  </si>
  <si>
    <t>Revizní a čistící šachta z PP DN 400 šachtová roura korugovaná bez hrdla světlé hloubky 1000 mm</t>
  </si>
  <si>
    <t>2020151250</t>
  </si>
  <si>
    <t>894812061.WVN</t>
  </si>
  <si>
    <t xml:space="preserve">Revizní a čistící šachta  z PP DN 400 poklop litinový pochůzí pro třídu zatížení A15</t>
  </si>
  <si>
    <t>-1221773746</t>
  </si>
  <si>
    <t xml:space="preserve">Zdravotechnika - vnitřní kanalizace   </t>
  </si>
  <si>
    <t>721173401</t>
  </si>
  <si>
    <t>Potrubí kanalizační z PVC SN 4 svodné DN 110</t>
  </si>
  <si>
    <t>-1346522491</t>
  </si>
  <si>
    <t>721173403</t>
  </si>
  <si>
    <t>Potrubí kanalizační z PVC SN 4 svodné DN 160</t>
  </si>
  <si>
    <t>446085435</t>
  </si>
  <si>
    <t>721173404</t>
  </si>
  <si>
    <t>Potrubí kanalizační z PVC SN 4 svodné DN 200</t>
  </si>
  <si>
    <t>-938577130</t>
  </si>
  <si>
    <t>721174043.PPL</t>
  </si>
  <si>
    <t>Potrubí kanalizační připojovací PIPELIFE HT-Systém DN 50</t>
  </si>
  <si>
    <t>2068522624</t>
  </si>
  <si>
    <t>721211402</t>
  </si>
  <si>
    <t>Vpusť podlahová s vodorovným odtokem DN 40/50 s automatickým vztlakovým uzávěrem</t>
  </si>
  <si>
    <t>1081883637</t>
  </si>
  <si>
    <t>721233113</t>
  </si>
  <si>
    <t>Střešní vtok polypropylen PP pro ploché střechy svislý odtok DN 125</t>
  </si>
  <si>
    <t>1240542970</t>
  </si>
  <si>
    <t>721242106</t>
  </si>
  <si>
    <t>Lapač střešních splavenin z PP se zápachovou klapkou a lapacím košem DN 125</t>
  </si>
  <si>
    <t>-2002257653</t>
  </si>
  <si>
    <t>WVN.SF740000W</t>
  </si>
  <si>
    <t>Čistící kus kanalizační plastový KGRE-110</t>
  </si>
  <si>
    <t>-1243358141</t>
  </si>
  <si>
    <t>Poznámka k položce:_x000d_
Systém pro gravitační venkovní kanalizace, potrubí hladké, materiál plast PVC, spojování pomocí hrdla a těsnícího kroužku - Čistící kus 110</t>
  </si>
  <si>
    <t>VMP.20358</t>
  </si>
  <si>
    <t>čistící kus kanalizace plastové KGRE DN 200</t>
  </si>
  <si>
    <t>875606887</t>
  </si>
  <si>
    <t>72150101</t>
  </si>
  <si>
    <t>kontrolní dvířka nerez 300 x 300mm</t>
  </si>
  <si>
    <t>640221318</t>
  </si>
  <si>
    <t>72150102</t>
  </si>
  <si>
    <t>napojení na stávající kanalizaci, vč. obetonávky</t>
  </si>
  <si>
    <t>-2107453898</t>
  </si>
  <si>
    <t>722</t>
  </si>
  <si>
    <t xml:space="preserve">Zdravotechnika - vnitřní vodovod   </t>
  </si>
  <si>
    <t>722175002</t>
  </si>
  <si>
    <t>Potrubí vodovodní plastové PP-RCT svar polyfúze D 20x2,8 mm</t>
  </si>
  <si>
    <t>-1282919303</t>
  </si>
  <si>
    <t>722175003</t>
  </si>
  <si>
    <t>Potrubí vodovodní plastové PP-RCT svar polyfúze D 25x3,5 mm</t>
  </si>
  <si>
    <t>1341686108</t>
  </si>
  <si>
    <t>722175004</t>
  </si>
  <si>
    <t>Potrubí vodovodní plastové PP-RCT svar polyfúze D 32x4,4 mm</t>
  </si>
  <si>
    <t>939612463</t>
  </si>
  <si>
    <t>722175006</t>
  </si>
  <si>
    <t>Potrubí vodovodní plastové PP-RCT svar polyfúze D 50x6,9 mm</t>
  </si>
  <si>
    <t>891427134</t>
  </si>
  <si>
    <t>722230102</t>
  </si>
  <si>
    <t>Ventil přímý G 3/4" se dvěma závity</t>
  </si>
  <si>
    <t>-1166332362</t>
  </si>
  <si>
    <t>722230103</t>
  </si>
  <si>
    <t>Ventil přímý G 1" se dvěma závity</t>
  </si>
  <si>
    <t>-851216038</t>
  </si>
  <si>
    <t>722230105</t>
  </si>
  <si>
    <t>Ventil přímý G 6/4" se dvěma závity</t>
  </si>
  <si>
    <t>1172283561</t>
  </si>
  <si>
    <t>722231244</t>
  </si>
  <si>
    <t>Ventil elektromagnetický G 1" PN 16 do 130°C bez proudu zavřeno se dvěma závity</t>
  </si>
  <si>
    <t>-746358225</t>
  </si>
  <si>
    <t>722231246</t>
  </si>
  <si>
    <t>Ventil elektromagnetický G 6/4" PN 16 do 130°C bez proudu zavřeno se dvěma závity</t>
  </si>
  <si>
    <t>4440139</t>
  </si>
  <si>
    <t>722262301</t>
  </si>
  <si>
    <t>Vodoměr závitový vícevtokový mokroběžný do 40°C G 1"x 105 mm Qn 2,5 m3/h vertikální</t>
  </si>
  <si>
    <t>-1665944290</t>
  </si>
  <si>
    <t xml:space="preserve">Zdravotechnika - zařizovací předměty   </t>
  </si>
  <si>
    <t>725211616</t>
  </si>
  <si>
    <t>Umyvadlo keramické bílé šířky 550 mm s krytem na sifon připevněné na stěnu šrouby</t>
  </si>
  <si>
    <t>-1677903791</t>
  </si>
  <si>
    <t>725219102</t>
  </si>
  <si>
    <t>Montáž umyvadla připevněného na šrouby do zdiva</t>
  </si>
  <si>
    <t>720839024</t>
  </si>
  <si>
    <t>72550101</t>
  </si>
  <si>
    <t>kalové čerpadlo s plovákem KČ1 pro odvod vody ze vsakovací šachty do kanalizace Q - 6 m3/h H - 7,8 m vč. osazení</t>
  </si>
  <si>
    <t>663603016</t>
  </si>
  <si>
    <t>72550102</t>
  </si>
  <si>
    <t>kalové čerpadlo s plovákem KČ2 pro odvod vody ze vsakovací šachty do kanalizace Q - 20 m3/h H - 3,5 m vč. osazení</t>
  </si>
  <si>
    <t>1102459592</t>
  </si>
  <si>
    <t>725821329</t>
  </si>
  <si>
    <t>Baterie dřezová stojánková páková s vytahovací sprškou</t>
  </si>
  <si>
    <t>2029297834</t>
  </si>
  <si>
    <t>725829111</t>
  </si>
  <si>
    <t>Montáž baterie stojánkové dřezové G 1/2"</t>
  </si>
  <si>
    <t>-810653840</t>
  </si>
  <si>
    <t>725861102</t>
  </si>
  <si>
    <t>Zápachová uzávěrka pro umyvadla DN 40</t>
  </si>
  <si>
    <t>1596561475</t>
  </si>
  <si>
    <t>SO05 - Měření a regulace</t>
  </si>
  <si>
    <t>M - Práce a dodávky M</t>
  </si>
  <si>
    <t xml:space="preserve">    20-M - Měření a regulace</t>
  </si>
  <si>
    <t>Práce a dodávky M</t>
  </si>
  <si>
    <t>20-M</t>
  </si>
  <si>
    <t>220320006</t>
  </si>
  <si>
    <t>Montáž rozvaděče - část MaR v RH</t>
  </si>
  <si>
    <t>170981861</t>
  </si>
  <si>
    <t>35711724</t>
  </si>
  <si>
    <t>dodávka rozvaděče - část MaR v RH dle specifikace</t>
  </si>
  <si>
    <t>638574881</t>
  </si>
  <si>
    <t>741122005</t>
  </si>
  <si>
    <t xml:space="preserve">Montáž kabel Cu bez ukončení plný plochý 3x1 až 2,5 mm2 </t>
  </si>
  <si>
    <t>261017379</t>
  </si>
  <si>
    <t>H05RR-F 3Gx1,5</t>
  </si>
  <si>
    <t>90,0</t>
  </si>
  <si>
    <t>34113406</t>
  </si>
  <si>
    <t>kabel instalační flexibilní jádro Cu lanované izolace pryž plášť pryž 300/500V (H05RR-F) 3x1,50mm2</t>
  </si>
  <si>
    <t>-1634324434</t>
  </si>
  <si>
    <t>741122016</t>
  </si>
  <si>
    <t>Montáž kabel Cu bez ukončení plný kulatý 3x2,5 až 6 mm2 (např. CYKY)</t>
  </si>
  <si>
    <t>-63554818</t>
  </si>
  <si>
    <t>CYKY 3x2,5</t>
  </si>
  <si>
    <t>50,0</t>
  </si>
  <si>
    <t>34111036</t>
  </si>
  <si>
    <t>kabel instalační jádro Cu plné izolace PVC plášť PVC 450/750V (CYKY) 3x2,5mm2</t>
  </si>
  <si>
    <t>-1876118195</t>
  </si>
  <si>
    <t>741122001</t>
  </si>
  <si>
    <t>Montáž kabel Cu bez ukončení plný plochý 2x1 až 1,5 mm2</t>
  </si>
  <si>
    <t>47649816</t>
  </si>
  <si>
    <t>JYTY-O 2x1</t>
  </si>
  <si>
    <t>300,0</t>
  </si>
  <si>
    <t>J-Y/ST/Y 2x2x0,8</t>
  </si>
  <si>
    <t>250,0</t>
  </si>
  <si>
    <t>34113148</t>
  </si>
  <si>
    <t>kabel ovládací průmyslový stíněný laminovanou Al fólií s příložným Cu drátem jádro Cu plné izolace PVC plášť PVC 250V (JYTY) 2x1,00mm2</t>
  </si>
  <si>
    <t>1939561642</t>
  </si>
  <si>
    <t>34113140</t>
  </si>
  <si>
    <t>kabel ovládací průmyslový stíněný laminovanou Al fólií s příložným Cu drátem jádro Cu plné izolace PVC plášť PVC 225V (JE-Y(St)Y...Bd) 2x2x0,80mm2</t>
  </si>
  <si>
    <t>-1255117990</t>
  </si>
  <si>
    <t>741122021</t>
  </si>
  <si>
    <t xml:space="preserve">Montáž kabel Cu bez ukončení plný kulatý 4x2 mm2 </t>
  </si>
  <si>
    <t>-98007965</t>
  </si>
  <si>
    <t>J-Y/ST/Y 4x2x0,8</t>
  </si>
  <si>
    <t>120,0</t>
  </si>
  <si>
    <t>34113141</t>
  </si>
  <si>
    <t>kabel ovládací průmyslový stíněný laminovanou Al fólií s příložným Cu drátem jádro Cu plné izolace PVC plášť PVC 225V (JE-Y(St)Y...Bd) 4x2x0,80mm2</t>
  </si>
  <si>
    <t>-1059339993</t>
  </si>
  <si>
    <t>742121001</t>
  </si>
  <si>
    <t>Montáž kabelů UTP cat.5E</t>
  </si>
  <si>
    <t>1789673792</t>
  </si>
  <si>
    <t>34121002</t>
  </si>
  <si>
    <t>kabel sdělovací UTP cat. 5E</t>
  </si>
  <si>
    <t>-1544834567</t>
  </si>
  <si>
    <t>741122022</t>
  </si>
  <si>
    <t xml:space="preserve">Montáž kabel Cu bez ukončení plný kulatý 4x1 mm2 </t>
  </si>
  <si>
    <t>2001872189</t>
  </si>
  <si>
    <t>34113150</t>
  </si>
  <si>
    <t>kabel ovládací průmyslový stíněný laminovanou Al fólií s příložným Cu drátem jádro Cu plné izolace PVC plášť PVC 250V (JYTY) 4x1,00mm2</t>
  </si>
  <si>
    <t>791575067</t>
  </si>
  <si>
    <t>741-R01</t>
  </si>
  <si>
    <t>Drobný instalační materiál ke kabeláži</t>
  </si>
  <si>
    <t>-456240399</t>
  </si>
  <si>
    <t>741-R02</t>
  </si>
  <si>
    <t>Montáž - Teplotní čidlo v RH</t>
  </si>
  <si>
    <t>1079631471</t>
  </si>
  <si>
    <t>dodávka - Teplotní čidlo v RH</t>
  </si>
  <si>
    <t>-2016354496</t>
  </si>
  <si>
    <t>741-R03</t>
  </si>
  <si>
    <t>Montáž - teplotní čidlo Pt-1000 do jímky</t>
  </si>
  <si>
    <t>1651042933</t>
  </si>
  <si>
    <t>dodávka - teplotní čidlo Pt-1000 do jímky</t>
  </si>
  <si>
    <t>1202471706</t>
  </si>
  <si>
    <t>741-R04</t>
  </si>
  <si>
    <t>Montáž - Servopohon 0-10V / 24V</t>
  </si>
  <si>
    <t>-1759680717</t>
  </si>
  <si>
    <t>03</t>
  </si>
  <si>
    <t>dodávka - Servopohon 0-10V / 24V</t>
  </si>
  <si>
    <t>1303279783</t>
  </si>
  <si>
    <t>741-R05</t>
  </si>
  <si>
    <t>Montáž - Teplotní čidlo prostorové, Pt-1000</t>
  </si>
  <si>
    <t>1875968850</t>
  </si>
  <si>
    <t>04</t>
  </si>
  <si>
    <t>dodávka - Teplotní čidlo prostorové, Pt-1000</t>
  </si>
  <si>
    <t>-366025799</t>
  </si>
  <si>
    <t>741-R06</t>
  </si>
  <si>
    <t>Montáž - Sonda hladiny zásobníku chemie</t>
  </si>
  <si>
    <t>-1472110905</t>
  </si>
  <si>
    <t>05</t>
  </si>
  <si>
    <t>dodávka - Sonda hladiny zásobníku chemie</t>
  </si>
  <si>
    <t>364950620</t>
  </si>
  <si>
    <t>741-R07</t>
  </si>
  <si>
    <t>Montáž - Sonda hladiny do vyrovnávací nádrže</t>
  </si>
  <si>
    <t>-419547552</t>
  </si>
  <si>
    <t>06</t>
  </si>
  <si>
    <t>dodávka - Sonda hladiny do vyrovnávací nádrže</t>
  </si>
  <si>
    <t>483701654</t>
  </si>
  <si>
    <t>741-R08</t>
  </si>
  <si>
    <t>Montáž - Servopohon dvoubodový samovratný / 230V</t>
  </si>
  <si>
    <t>-133219022</t>
  </si>
  <si>
    <t>07</t>
  </si>
  <si>
    <t>dodávka - Servopohon dvoubodový samovratný / 230V</t>
  </si>
  <si>
    <t>-170762106</t>
  </si>
  <si>
    <t>741-R09</t>
  </si>
  <si>
    <t>Montáž - teplotní čidlo Pt-1000 příložné</t>
  </si>
  <si>
    <t>-1339059425</t>
  </si>
  <si>
    <t>08</t>
  </si>
  <si>
    <t>dodávka - teplotní čidlo Pt-1000 příložné</t>
  </si>
  <si>
    <t>-396003414</t>
  </si>
  <si>
    <t>741-R10</t>
  </si>
  <si>
    <t>Montáž - teplotní čidlo Pt-1000 podlahové</t>
  </si>
  <si>
    <t>323933211</t>
  </si>
  <si>
    <t>09</t>
  </si>
  <si>
    <t>dodávka - teplotní čidlo Pt-1000 podlahové</t>
  </si>
  <si>
    <t>-15820303</t>
  </si>
  <si>
    <t>741-R11</t>
  </si>
  <si>
    <t>Montáž - teplotní čidlo Pt-1000 ekvitermní sběrnicové</t>
  </si>
  <si>
    <t>-337616044</t>
  </si>
  <si>
    <t>dodávka - teplotní čidlo Pt-1000 ekvitermní sběrnicové</t>
  </si>
  <si>
    <t>2083443774</t>
  </si>
  <si>
    <t>741-R12</t>
  </si>
  <si>
    <t>Ovládací software, vizualizace, přenos a uchování dat</t>
  </si>
  <si>
    <t>-285545245</t>
  </si>
  <si>
    <t>SO06 - Elektroinstalace</t>
  </si>
  <si>
    <t xml:space="preserve">743 - Elektromontáže - hrubá montáž   </t>
  </si>
  <si>
    <t xml:space="preserve">747 - Elektromontáže - kompletace rozvodů   </t>
  </si>
  <si>
    <t xml:space="preserve">PSV - Práce a dodávky PSV   </t>
  </si>
  <si>
    <t xml:space="preserve">    741 - Elektroinstalace - silnoproud   </t>
  </si>
  <si>
    <t xml:space="preserve">    21-M - Elektromontáže   </t>
  </si>
  <si>
    <t xml:space="preserve">    22-M - Montáže technologických zařízení pro dopravní stavby   </t>
  </si>
  <si>
    <t xml:space="preserve">    46-M - Zemní práce při extr.mont.pracích   </t>
  </si>
  <si>
    <t>743</t>
  </si>
  <si>
    <t xml:space="preserve">Elektromontáže - hrubá montáž   </t>
  </si>
  <si>
    <t>2102200021</t>
  </si>
  <si>
    <t>Montáž uzemňovacích vedení vodičů FeZn pomocí svorek na povrchu, v zemi drátem nebo lanem do 10 mm</t>
  </si>
  <si>
    <t>191286637</t>
  </si>
  <si>
    <t>354410730</t>
  </si>
  <si>
    <t>drát průměr 8 mm FeZn/AlMgSi8</t>
  </si>
  <si>
    <t>-930908628</t>
  </si>
  <si>
    <t>743629300</t>
  </si>
  <si>
    <t>Montáž upozorňujících a výstražných tabulek</t>
  </si>
  <si>
    <t>681152093</t>
  </si>
  <si>
    <t>562890200</t>
  </si>
  <si>
    <t>Výstražné a upozorňující tabulky plastové</t>
  </si>
  <si>
    <t>-12335061</t>
  </si>
  <si>
    <t>7439911001</t>
  </si>
  <si>
    <t>Napojení rozváděčů, HOP a neživých částí na uzemnění</t>
  </si>
  <si>
    <t>set</t>
  </si>
  <si>
    <t>1246593432</t>
  </si>
  <si>
    <t>74399110011</t>
  </si>
  <si>
    <t>napojení vodivých částí na uzemňovací soustavu</t>
  </si>
  <si>
    <t>-1653844392</t>
  </si>
  <si>
    <t>741410001</t>
  </si>
  <si>
    <t>Montáž vodič uzemňovací pásek D do 120 mm2 na povrchu</t>
  </si>
  <si>
    <t>-1195498430</t>
  </si>
  <si>
    <t>35442062</t>
  </si>
  <si>
    <t>pás zemnící 30x4mm FeZn</t>
  </si>
  <si>
    <t>1083294326</t>
  </si>
  <si>
    <t>741410041</t>
  </si>
  <si>
    <t>Montáž vodič uzemňovací drát nebo lano D do 10 mm v městské zástavbě</t>
  </si>
  <si>
    <t>-898146397</t>
  </si>
  <si>
    <t>35441072</t>
  </si>
  <si>
    <t>drát D 10mm FeZn pro hromosvod</t>
  </si>
  <si>
    <t>622503325</t>
  </si>
  <si>
    <t>7414100411</t>
  </si>
  <si>
    <t>207138784</t>
  </si>
  <si>
    <t>741420021</t>
  </si>
  <si>
    <t>Montáž svorka hromosvodná se 2 šrouby</t>
  </si>
  <si>
    <t>-2072920243</t>
  </si>
  <si>
    <t>35441885</t>
  </si>
  <si>
    <t>svorka spojovací pro lano D 8-10mm</t>
  </si>
  <si>
    <t>-288827715</t>
  </si>
  <si>
    <t>35431039</t>
  </si>
  <si>
    <t>svorka uzemnění AlMgSi na okapové žlaby</t>
  </si>
  <si>
    <t>-524736704</t>
  </si>
  <si>
    <t>35431022</t>
  </si>
  <si>
    <t>svorka uzemnění AlMgSi připojovací na kovové části pro 2 vodiče D 7-10 mm</t>
  </si>
  <si>
    <t>57097172</t>
  </si>
  <si>
    <t>35431014</t>
  </si>
  <si>
    <t>svorka uzemnění AlMgSi zkušební, 81 mm</t>
  </si>
  <si>
    <t>-1807621255</t>
  </si>
  <si>
    <t>741420022</t>
  </si>
  <si>
    <t>Montáž svorka hromosvodná se 3 a více šrouby</t>
  </si>
  <si>
    <t>-1380386076</t>
  </si>
  <si>
    <t>35441895</t>
  </si>
  <si>
    <t>svorka připojovací k připojení kovových částí</t>
  </si>
  <si>
    <t>-1282416418</t>
  </si>
  <si>
    <t>35441905</t>
  </si>
  <si>
    <t>svorka připojovací k připojení okapových žlabů</t>
  </si>
  <si>
    <t>1305381686</t>
  </si>
  <si>
    <t>35431030</t>
  </si>
  <si>
    <t>svorka uzemnění FeZn k jímací tyči, 72 x40 mm</t>
  </si>
  <si>
    <t>-1489628701</t>
  </si>
  <si>
    <t>35431027</t>
  </si>
  <si>
    <t>svorka uzemnění FeZn křížová diagonální</t>
  </si>
  <si>
    <t>-1640394244</t>
  </si>
  <si>
    <t>35431037</t>
  </si>
  <si>
    <t>svorka uzemnění FeZn na okapové žlaby, 85 mm</t>
  </si>
  <si>
    <t>-780153021</t>
  </si>
  <si>
    <t>35431000</t>
  </si>
  <si>
    <t>svorka uzemnění FeZn univerzální</t>
  </si>
  <si>
    <t>1586838000</t>
  </si>
  <si>
    <t>741420051</t>
  </si>
  <si>
    <t>Montáž vedení hromosvodné-úhelník nebo trubka s držáky do zdiva</t>
  </si>
  <si>
    <t>2085270243</t>
  </si>
  <si>
    <t>35441830</t>
  </si>
  <si>
    <t>úhelník ochranný na ochranu svodu - 1700mm, FeZn</t>
  </si>
  <si>
    <t>1838608494</t>
  </si>
  <si>
    <t>741420054</t>
  </si>
  <si>
    <t>Montáž vedení hromosvodné-tvarování prvku</t>
  </si>
  <si>
    <t>974546148</t>
  </si>
  <si>
    <t>741420083</t>
  </si>
  <si>
    <t>Montáž vedení hromosvodné-štítek k označení svodu</t>
  </si>
  <si>
    <t>-687641648</t>
  </si>
  <si>
    <t>35442110</t>
  </si>
  <si>
    <t>štítek plastový - čísla svodů</t>
  </si>
  <si>
    <t>705339891</t>
  </si>
  <si>
    <t>741430004</t>
  </si>
  <si>
    <t>Montáž tyč jímací délky do 3 m na střešní hřeben</t>
  </si>
  <si>
    <t>-1586630554</t>
  </si>
  <si>
    <t>35441050</t>
  </si>
  <si>
    <t>tyč jímací s kovaným hrotem 2000mm FeZn</t>
  </si>
  <si>
    <t>1671057003</t>
  </si>
  <si>
    <t>35441415</t>
  </si>
  <si>
    <t>podpěra vedení FeZn do zdiva</t>
  </si>
  <si>
    <t>-1645158758</t>
  </si>
  <si>
    <t>7414300041</t>
  </si>
  <si>
    <t>Montáž podpěry vedení</t>
  </si>
  <si>
    <t>613717235</t>
  </si>
  <si>
    <t>35441550</t>
  </si>
  <si>
    <t>podpěra vedení FeZn na lepenkovou krytinu 100mm</t>
  </si>
  <si>
    <t>1000866146</t>
  </si>
  <si>
    <t>747</t>
  </si>
  <si>
    <t xml:space="preserve">Elektromontáže - kompletace rozvodů   </t>
  </si>
  <si>
    <t>5801040112</t>
  </si>
  <si>
    <t>Montáž časového členu</t>
  </si>
  <si>
    <t>-835491018</t>
  </si>
  <si>
    <t>8505302613</t>
  </si>
  <si>
    <t>Spínač nastavitelný např. hydrostat - nastavitelný</t>
  </si>
  <si>
    <t>1514190713</t>
  </si>
  <si>
    <t xml:space="preserve">Práce a dodávky PSV   </t>
  </si>
  <si>
    <t>741</t>
  </si>
  <si>
    <t xml:space="preserve">Elektroinstalace - silnoproud   </t>
  </si>
  <si>
    <t>220261643</t>
  </si>
  <si>
    <t>Osazení hmoždinky do zdi z tvrdého kamene nebo betonu</t>
  </si>
  <si>
    <t>1731192463</t>
  </si>
  <si>
    <t>34821275</t>
  </si>
  <si>
    <t>Hmoždinka HM 6-8</t>
  </si>
  <si>
    <t>-511681315</t>
  </si>
  <si>
    <t>741112003</t>
  </si>
  <si>
    <t>Montáž krabice zapuštěná/povrchová plastová čtyřhranná</t>
  </si>
  <si>
    <t>-1329734542</t>
  </si>
  <si>
    <t>345714611</t>
  </si>
  <si>
    <t>krabice povrchová čtvercová 100x100mm se svorkovnicí, IP44</t>
  </si>
  <si>
    <t>910192664</t>
  </si>
  <si>
    <t>741210002</t>
  </si>
  <si>
    <t>Montáž rozvodnice oceloplechová nebo plastová běžná do 150 kg</t>
  </si>
  <si>
    <t>650222098</t>
  </si>
  <si>
    <t>3571313501</t>
  </si>
  <si>
    <t>Rozvodnice na omítku RH dle schena - kompletní, IP 55/20</t>
  </si>
  <si>
    <t>1100244976</t>
  </si>
  <si>
    <t>357131350361</t>
  </si>
  <si>
    <t xml:space="preserve">Sestava měření hladin s magnetickými spínači  ( vyhodnocovací jednotka, magnetický snímač hladiny v jímce )</t>
  </si>
  <si>
    <t>975240327</t>
  </si>
  <si>
    <t>357131350361.1</t>
  </si>
  <si>
    <t>Hladinový ovladač pro blokování chodu čerpadel "na sucho"</t>
  </si>
  <si>
    <t>2000750515</t>
  </si>
  <si>
    <t>741310001</t>
  </si>
  <si>
    <t>Montáž vypínač 1-jednopólový prostředí normální</t>
  </si>
  <si>
    <t>1085592048</t>
  </si>
  <si>
    <t>34535015</t>
  </si>
  <si>
    <t>spínač jednopólový, řazení 1, IP44, šroubové svorky</t>
  </si>
  <si>
    <t>-2138776338</t>
  </si>
  <si>
    <t>741310101</t>
  </si>
  <si>
    <t>Montáž vypínač (polo)zapuštěný bezšroubové připojení 6 - střídavý</t>
  </si>
  <si>
    <t>-1007448461</t>
  </si>
  <si>
    <t>34539010</t>
  </si>
  <si>
    <t>spínač střídavý, řazení 6, IP44</t>
  </si>
  <si>
    <t>1003564908</t>
  </si>
  <si>
    <t>741311004</t>
  </si>
  <si>
    <t>Montáž čidlo pohybu nástěnné se zapojením vodičů</t>
  </si>
  <si>
    <t>-296025173</t>
  </si>
  <si>
    <t>34821275.1</t>
  </si>
  <si>
    <t>Spínač pohybový pro svítidla LED, přisazený přisazené, IP44</t>
  </si>
  <si>
    <t>1631788035</t>
  </si>
  <si>
    <t>741311021</t>
  </si>
  <si>
    <t>Ovladač pod sklem</t>
  </si>
  <si>
    <t>1370858527</t>
  </si>
  <si>
    <t>345363920</t>
  </si>
  <si>
    <t>tlačítkový spínač pod sklem s aretací ve skříni IP44</t>
  </si>
  <si>
    <t>1663382116</t>
  </si>
  <si>
    <t>741313003</t>
  </si>
  <si>
    <t>Montáž zásuvka (polo)zapuštěná bezšroubové připojení 2x(2P+PE) dvojnásobná IP44</t>
  </si>
  <si>
    <t>-1773512809</t>
  </si>
  <si>
    <t>ABB.5512C2349B1</t>
  </si>
  <si>
    <t>Zásuvka dvojnásobná chráněná</t>
  </si>
  <si>
    <t>-408723668</t>
  </si>
  <si>
    <t>741313082</t>
  </si>
  <si>
    <t>Montáž zásuvka chráněná v krabici šroubové připojení 2P+PE prostředí venkovní, mokré</t>
  </si>
  <si>
    <t>824577714</t>
  </si>
  <si>
    <t>34555229</t>
  </si>
  <si>
    <t>zásuvka jednonásobná s víčkem, IP44, šroubové svorky</t>
  </si>
  <si>
    <t>1545122776</t>
  </si>
  <si>
    <t>7413700341</t>
  </si>
  <si>
    <t>Montáž svítidlo žárovkové bytové nástěnné přisazené nouzové</t>
  </si>
  <si>
    <t>-517586261</t>
  </si>
  <si>
    <t>34821275.2</t>
  </si>
  <si>
    <t>Svítidlo nouzové, LED přisazené, IP44, 1hoď. s piktogramem</t>
  </si>
  <si>
    <t>1085433089</t>
  </si>
  <si>
    <t>741372112</t>
  </si>
  <si>
    <t>Montáž svítidlo LED</t>
  </si>
  <si>
    <t>1800006382</t>
  </si>
  <si>
    <t>348212754</t>
  </si>
  <si>
    <t>Svítidlo lineární LED 40 W, IP66</t>
  </si>
  <si>
    <t>1514044012</t>
  </si>
  <si>
    <t>741372113</t>
  </si>
  <si>
    <t>-1644496655</t>
  </si>
  <si>
    <t>348212754.1</t>
  </si>
  <si>
    <t>Svítidlo LED 18 W, IP44</t>
  </si>
  <si>
    <t>-1443593857</t>
  </si>
  <si>
    <t>-1478916926</t>
  </si>
  <si>
    <t>348212754.2</t>
  </si>
  <si>
    <t xml:space="preserve">Svítidlo LED 18 W,  s pohybovým spínačemIP44</t>
  </si>
  <si>
    <t>1697468676</t>
  </si>
  <si>
    <t>741910301</t>
  </si>
  <si>
    <t>Montáž rošt a lávka typová se stojinou,výložníky a odbočkami pozinkovaná jednostranná</t>
  </si>
  <si>
    <t>-1326444610</t>
  </si>
  <si>
    <t>34575491</t>
  </si>
  <si>
    <t>žlab kabelový pozinkovaný 2m/ks 50X62</t>
  </si>
  <si>
    <t>680445296</t>
  </si>
  <si>
    <t>34575493</t>
  </si>
  <si>
    <t>žlab kabelový pozinkovaný 2m/ks 100X125</t>
  </si>
  <si>
    <t>-901163708</t>
  </si>
  <si>
    <t>741910513</t>
  </si>
  <si>
    <t>Montáž se zhotovením konstrukce pro upevnění přístrojů do 50 kg</t>
  </si>
  <si>
    <t>1940542490</t>
  </si>
  <si>
    <t>15411085</t>
  </si>
  <si>
    <t>profil ocelový L ohýbaný rovnoramenný 20x20x3mm</t>
  </si>
  <si>
    <t>-685218433</t>
  </si>
  <si>
    <t>742811110</t>
  </si>
  <si>
    <t>Popis štítků v rozváděči</t>
  </si>
  <si>
    <t>-1109512639</t>
  </si>
  <si>
    <t>741231012</t>
  </si>
  <si>
    <t>Montáž svorkovnice do rozvaděčů - ochranná</t>
  </si>
  <si>
    <t>-93620992</t>
  </si>
  <si>
    <t>3457143101</t>
  </si>
  <si>
    <t>Svorkovnice HOP</t>
  </si>
  <si>
    <t>-367229063</t>
  </si>
  <si>
    <t>741910411</t>
  </si>
  <si>
    <t>Montáž žlab šířky do 50 mm bez víka</t>
  </si>
  <si>
    <t>91588344</t>
  </si>
  <si>
    <t>345718340</t>
  </si>
  <si>
    <t>lišta elektroinstalační vkládací 22 x 20 - bezhalogenidová</t>
  </si>
  <si>
    <t>1686129951</t>
  </si>
  <si>
    <t>3457183601</t>
  </si>
  <si>
    <t>lišta elektroinstalační vkládací 40 x 15 - bezhalogenidová</t>
  </si>
  <si>
    <t>-269012515</t>
  </si>
  <si>
    <t>741110041</t>
  </si>
  <si>
    <t>Montáž trubka plastová ohebná D přes 11 do 23 mm uložená pevně</t>
  </si>
  <si>
    <t>-345196759</t>
  </si>
  <si>
    <t>345710200</t>
  </si>
  <si>
    <t>trubka elektroinstalační ohebná kovová 3313</t>
  </si>
  <si>
    <t>-2006589822</t>
  </si>
  <si>
    <t>741110042</t>
  </si>
  <si>
    <t>Montáž trubka plastová ohebná D přes 23 do 35 mm uložená pevně</t>
  </si>
  <si>
    <t>756011976</t>
  </si>
  <si>
    <t>345710220</t>
  </si>
  <si>
    <t xml:space="preserve">trubka elektroinstalační ohebná kovová  3323</t>
  </si>
  <si>
    <t>-1816024543</t>
  </si>
  <si>
    <t>741122025</t>
  </si>
  <si>
    <t>Montáž kabel Cu bez ukončení uložený pod omítku plný kulatý 4x16 až 25 mm2 (např. CYKY)</t>
  </si>
  <si>
    <t>-1211547160</t>
  </si>
  <si>
    <t>34111080</t>
  </si>
  <si>
    <t>kabel silový s Cu jádrem 1 kV 4x16mm2</t>
  </si>
  <si>
    <t>-995436710</t>
  </si>
  <si>
    <t>741122015</t>
  </si>
  <si>
    <t>Montáž kabel Cu bez ukončení uložený volně omítku plný kulatý 3x1,5 mm2 (CYKY)</t>
  </si>
  <si>
    <t>595003889</t>
  </si>
  <si>
    <t>341110300</t>
  </si>
  <si>
    <t>kabel silový s Cu jádrem CYKY 3x1,5 mm2</t>
  </si>
  <si>
    <t>-588881559</t>
  </si>
  <si>
    <t>Montáž kabel Cu bez ukončení uložený volně plný kulatý 3x2,5 až 6 mm2 (CYKY)</t>
  </si>
  <si>
    <t>2024742689</t>
  </si>
  <si>
    <t>341110360</t>
  </si>
  <si>
    <t>kabel silový s Cu jádrem CYKY 3x2,5 mm2</t>
  </si>
  <si>
    <t>-1966220325</t>
  </si>
  <si>
    <t>741122412</t>
  </si>
  <si>
    <t>Montáž kabel Cu plný kulatý pancéřovaný žíla 3x4 až 6 mm2 uložený volně (např. CYKYDY)</t>
  </si>
  <si>
    <t>-1520007120</t>
  </si>
  <si>
    <t>34111042</t>
  </si>
  <si>
    <t>kabel instalační jádro Cu plné izolace PVC plášť PVC 450/750V (CYKY) 3x4mm2</t>
  </si>
  <si>
    <t>585942166</t>
  </si>
  <si>
    <t>741122031</t>
  </si>
  <si>
    <t>Montáž kabel Cu bez ukončení uložený volně plný kulatý 5x1,5 až 2,5 mm2 (CYKY)</t>
  </si>
  <si>
    <t>-717310095</t>
  </si>
  <si>
    <t>341110900</t>
  </si>
  <si>
    <t>kabel silový s Cu jádrem CYKY 5x1,5 mm2</t>
  </si>
  <si>
    <t>619090146</t>
  </si>
  <si>
    <t>7411220311</t>
  </si>
  <si>
    <t>Montáž kabel Cu bez ukončení uložený volněu plný kulatý 7x1,5 až 2,5 mm2 (CYKY)</t>
  </si>
  <si>
    <t>134985401</t>
  </si>
  <si>
    <t>34111110</t>
  </si>
  <si>
    <t>kabel instalační jádro Cu plné izolace PVC plášť PVC 450/750V (CYKY) 7x1,5mm2</t>
  </si>
  <si>
    <t>1206905174</t>
  </si>
  <si>
    <t>741310502</t>
  </si>
  <si>
    <t>Montáž spínač tří/čtyřpólový v krytu vačkový 16 A, 3 až 6 svorek</t>
  </si>
  <si>
    <t>-812854</t>
  </si>
  <si>
    <t>35812100</t>
  </si>
  <si>
    <t>spínač vačkový 16A/230V, IP44</t>
  </si>
  <si>
    <t>-637359837</t>
  </si>
  <si>
    <t>741122015.1</t>
  </si>
  <si>
    <t>Montáž kabel Cu bez ukončení uložený pod omítku plný kulatý 3x1,5 mm2 (CYKY)</t>
  </si>
  <si>
    <t>-60455187</t>
  </si>
  <si>
    <t>341110300.1</t>
  </si>
  <si>
    <t>kabel silový s Cu jádrem CXKE-R-J 3x1,5 mm2</t>
  </si>
  <si>
    <t>1047093732</t>
  </si>
  <si>
    <t>210800012</t>
  </si>
  <si>
    <t>Montáž měděných vodičů CYY 2,5 mm2 uložených v trubkách nebo lištách</t>
  </si>
  <si>
    <t>1941996987</t>
  </si>
  <si>
    <t>341408410</t>
  </si>
  <si>
    <t>vodič izolovaný s Cu jádrem H07V-R 2,50 mm2</t>
  </si>
  <si>
    <t>-1685941431</t>
  </si>
  <si>
    <t>741120001</t>
  </si>
  <si>
    <t>Montáž vodič Cu izolovaný plný a laněný žíla 0,35-6 mm2 pod omítku (CY)</t>
  </si>
  <si>
    <t>1497910835</t>
  </si>
  <si>
    <t>341408440</t>
  </si>
  <si>
    <t>vodič izolovaný s Cu jádrem H07V-R 6 mm2</t>
  </si>
  <si>
    <t>-1578526438</t>
  </si>
  <si>
    <t>741130021</t>
  </si>
  <si>
    <t>Ukončení vodič izolovaný do 2,5 mm2 na svorkovnici</t>
  </si>
  <si>
    <t>-1105649006</t>
  </si>
  <si>
    <t>741130023</t>
  </si>
  <si>
    <t>Ukončení vodič izolovaný do 16 mm2 na svorkovnici</t>
  </si>
  <si>
    <t>-2014610886</t>
  </si>
  <si>
    <t>74281111001</t>
  </si>
  <si>
    <t>Úprava rozváděče v místě napojení vč jističe vč. jističe</t>
  </si>
  <si>
    <t>254572283</t>
  </si>
  <si>
    <t>21-M</t>
  </si>
  <si>
    <t xml:space="preserve">Elektromontáže   </t>
  </si>
  <si>
    <t>741112111</t>
  </si>
  <si>
    <t>Montáž rozvodka nástěnná plastová čtyřhranná vodič D do 4mm2</t>
  </si>
  <si>
    <t>-2070965974</t>
  </si>
  <si>
    <t>3457142601</t>
  </si>
  <si>
    <t>krabice elektroinstalační do 5x4, 4 vývody, IP44</t>
  </si>
  <si>
    <t>-196500032</t>
  </si>
  <si>
    <t>74121000225</t>
  </si>
  <si>
    <t>Průběžný a konečný úklid</t>
  </si>
  <si>
    <t>-466250180</t>
  </si>
  <si>
    <t>74121000226</t>
  </si>
  <si>
    <t>Doprava materiálu</t>
  </si>
  <si>
    <t>1347788884</t>
  </si>
  <si>
    <t>74121000226.1</t>
  </si>
  <si>
    <t>Připojení, odzkoušení indikátoru teploty a vlhkosti vč. ventilátoru</t>
  </si>
  <si>
    <t>1259606387</t>
  </si>
  <si>
    <t>74121000226.2</t>
  </si>
  <si>
    <t>Připojení, odzkoušení technologických zařízení</t>
  </si>
  <si>
    <t>262271042</t>
  </si>
  <si>
    <t>74121000226.3</t>
  </si>
  <si>
    <t>Připojení, odzkoušení hladinových spínačů</t>
  </si>
  <si>
    <t>1452854023</t>
  </si>
  <si>
    <t>74121000226.4</t>
  </si>
  <si>
    <t>Připojeni čerpadel s plovákovým ovladačem</t>
  </si>
  <si>
    <t>236463873</t>
  </si>
  <si>
    <t>74121000227</t>
  </si>
  <si>
    <t>Separace demontovaného materiálu a odvoz na skládku do 5km</t>
  </si>
  <si>
    <t>1142977692</t>
  </si>
  <si>
    <t>74121000228</t>
  </si>
  <si>
    <t>Demontáž a úprava stávajících rozvodů el. instalace</t>
  </si>
  <si>
    <t>-162463394</t>
  </si>
  <si>
    <t>741210002282</t>
  </si>
  <si>
    <t>Zapravení poškozených částí po demontáži vč. opravy malby</t>
  </si>
  <si>
    <t>474807192</t>
  </si>
  <si>
    <t>741210002283</t>
  </si>
  <si>
    <t>Pomocný a podružný materiál ( sádra šrouby, vruty, vrtáky a pod. )</t>
  </si>
  <si>
    <t>-1142931387</t>
  </si>
  <si>
    <t>74121000229</t>
  </si>
  <si>
    <t>Likvidace demontovaného materiálu v souladu se zákonem</t>
  </si>
  <si>
    <t>-1915622074</t>
  </si>
  <si>
    <t>741810001</t>
  </si>
  <si>
    <t>Spolupráce při výchozí revizi elektrického rozvodu a zařízení do 500 000,- Kč</t>
  </si>
  <si>
    <t>-1001954101</t>
  </si>
  <si>
    <t>741810002</t>
  </si>
  <si>
    <t>Celková prohlídka elektrického rozvodu a zařízení, výchozí revize do 500 000,- Kč</t>
  </si>
  <si>
    <t>-1896807416</t>
  </si>
  <si>
    <t>741810002.1</t>
  </si>
  <si>
    <t>Koordinace s dodavatelem stavebních prací, vedení stavebního deníku</t>
  </si>
  <si>
    <t>2057014878</t>
  </si>
  <si>
    <t>741810003</t>
  </si>
  <si>
    <t>Celková prohlídka elektrického rozvodu a zařízení do 1 milionu Kč</t>
  </si>
  <si>
    <t>199380786</t>
  </si>
  <si>
    <t>22-M</t>
  </si>
  <si>
    <t xml:space="preserve">Montáže technologických zařízení pro dopravní stavby   </t>
  </si>
  <si>
    <t>220182002</t>
  </si>
  <si>
    <t>Zatažení ochranné trubky HDPE do chráničky 110 mm</t>
  </si>
  <si>
    <t>-1646244751</t>
  </si>
  <si>
    <t>34571352</t>
  </si>
  <si>
    <t>trubka elektroinstalační ohebná dvouplášťová korugovaná (chránička) D 52/63mm, HDPE+LDPE</t>
  </si>
  <si>
    <t>504607904</t>
  </si>
  <si>
    <t>220260513</t>
  </si>
  <si>
    <t>Montáž trubky pancéřové na povrchu upevněná příchytkami do D 29</t>
  </si>
  <si>
    <t>-1467977022</t>
  </si>
  <si>
    <t>34571124</t>
  </si>
  <si>
    <t>trubka elektroinstalační ocelová lakovaná závitová P29 D 34,4/37,0mm</t>
  </si>
  <si>
    <t>-1800760003</t>
  </si>
  <si>
    <t>220260545</t>
  </si>
  <si>
    <t>Montáž trubky elektroinstalační KOPEX na povrchu, příchytky přes D 29</t>
  </si>
  <si>
    <t>852581260</t>
  </si>
  <si>
    <t>34571094</t>
  </si>
  <si>
    <t>trubka elektroinstalační tuhá z PVC D 28,6/32 mm, délka 3m</t>
  </si>
  <si>
    <t>1240310995</t>
  </si>
  <si>
    <t>220260103</t>
  </si>
  <si>
    <t>Montáž krabicové rozvodky ACIDUR se 4 vývody</t>
  </si>
  <si>
    <t>-775353282</t>
  </si>
  <si>
    <t>345713960</t>
  </si>
  <si>
    <t>rozvodka krabicová do vlhka 7116 B 96x96 mm 4 vývody</t>
  </si>
  <si>
    <t>1553770608</t>
  </si>
  <si>
    <t>7411246451</t>
  </si>
  <si>
    <t>Montáž kabel Cu topný okruh 230 V m uložený ve žlabu vč. příslušenství</t>
  </si>
  <si>
    <t>121945379</t>
  </si>
  <si>
    <t>3410951101</t>
  </si>
  <si>
    <t xml:space="preserve">Topný smart samoregulační okruh 31/967  ( 60m )</t>
  </si>
  <si>
    <t>742594161</t>
  </si>
  <si>
    <t>3410951101.1</t>
  </si>
  <si>
    <t>Ochranný prvek iLUG</t>
  </si>
  <si>
    <t>1499549690</t>
  </si>
  <si>
    <t>3410951101.2</t>
  </si>
  <si>
    <t>Krabice Spojka5</t>
  </si>
  <si>
    <t>2079492208</t>
  </si>
  <si>
    <t>3410951101.3</t>
  </si>
  <si>
    <t>Řídící jednotka vč. senzorů teploty a vlhkosti ( např. Devireg 850 )</t>
  </si>
  <si>
    <t>-2146677649</t>
  </si>
  <si>
    <t>46-M</t>
  </si>
  <si>
    <t xml:space="preserve">Zemní práce při extr.mont.pracích   </t>
  </si>
  <si>
    <t>460010011</t>
  </si>
  <si>
    <t>Vytyčení trasy vedení silového nn v terénu přehledném</t>
  </si>
  <si>
    <t>km</t>
  </si>
  <si>
    <t>1873545366</t>
  </si>
  <si>
    <t>460161152</t>
  </si>
  <si>
    <t>Hloubení kabelových rýh ručně š 35 cm hl 60 cm v hornině tř I skupiny 3</t>
  </si>
  <si>
    <t>1078271220</t>
  </si>
  <si>
    <t>460431162</t>
  </si>
  <si>
    <t>Zásyp kabelových rýh ručně se zhutněním š 35 cm hl 60 cm z horniny tř I skupiny 3</t>
  </si>
  <si>
    <t>-1029871275</t>
  </si>
  <si>
    <t>460581131</t>
  </si>
  <si>
    <t>Uvedení nezpevněného terénu do původního stavu v místě dočasného uložení výkopku s vyhrabáním, srovnáním a částečným dosetím trávy</t>
  </si>
  <si>
    <t>-133470998</t>
  </si>
  <si>
    <t>460661511</t>
  </si>
  <si>
    <t>Kabelové lože z písku pro kabely nn kryté plastovou fólií š lože do 25 cm</t>
  </si>
  <si>
    <t>61075657</t>
  </si>
  <si>
    <t>460671112</t>
  </si>
  <si>
    <t>Výstražná fólie pro krytí kabelů šířky 25 cm</t>
  </si>
  <si>
    <t>-1305614951</t>
  </si>
  <si>
    <t>7418110295</t>
  </si>
  <si>
    <t>Zjištění stávajícího skutečného stavu zapojení, vč. označení</t>
  </si>
  <si>
    <t>2110250055</t>
  </si>
  <si>
    <t>74181102931</t>
  </si>
  <si>
    <t>Koordinace se zapojením technologických zařízení šachty</t>
  </si>
  <si>
    <t>-1802446650</t>
  </si>
  <si>
    <t>74181102931.1</t>
  </si>
  <si>
    <t>Koordinace se zapojením VZT</t>
  </si>
  <si>
    <t>-1637846754</t>
  </si>
  <si>
    <t>74181102931.2</t>
  </si>
  <si>
    <t>Koordinace s dodavatelem MARu, vzájemné propojení a pod.</t>
  </si>
  <si>
    <t>-839492900</t>
  </si>
  <si>
    <t>74181102938</t>
  </si>
  <si>
    <t>Koordinace se zapojením podvodního osvětlení</t>
  </si>
  <si>
    <t>1018315627</t>
  </si>
  <si>
    <t>741811021</t>
  </si>
  <si>
    <t>Koordinace s napojení uzemnění vpustí, nerezových bazénů, stávajících sloupů, VZT potrubí a pod.</t>
  </si>
  <si>
    <t>1232454461</t>
  </si>
  <si>
    <t>741812043</t>
  </si>
  <si>
    <t>Hlavní a doplňující pospojování</t>
  </si>
  <si>
    <t>198238038</t>
  </si>
  <si>
    <t>998741103</t>
  </si>
  <si>
    <t>Dokumentace skutečného stavu, předání prohlášení o shodě, kusové zkoušce a pod.</t>
  </si>
  <si>
    <t>hoď</t>
  </si>
  <si>
    <t>2057368251</t>
  </si>
  <si>
    <t>741810003.1</t>
  </si>
  <si>
    <t>Vychozí revize přípojného místa</t>
  </si>
  <si>
    <t>-750571091</t>
  </si>
  <si>
    <t>741810011</t>
  </si>
  <si>
    <t>Spolupráce s revizním technikem</t>
  </si>
  <si>
    <t>1012463552</t>
  </si>
  <si>
    <t>SO07 - Vzduchotechnika</t>
  </si>
  <si>
    <t xml:space="preserve">    751 - Vzduchotechnika</t>
  </si>
  <si>
    <t>751</t>
  </si>
  <si>
    <t>7511110</t>
  </si>
  <si>
    <t>Montáž vzduchotechnických zařízení</t>
  </si>
  <si>
    <t>1815699058</t>
  </si>
  <si>
    <t>Pol41</t>
  </si>
  <si>
    <t xml:space="preserve">VZT jednotka rekuperační bazénová  -  ozn. VJ  </t>
  </si>
  <si>
    <t>2020846625</t>
  </si>
  <si>
    <t xml:space="preserve">Poznámka k položce:_x000d_
např. CAIR Fricostar CAT035VUKS  -  2754 m3/hod  (350 Pa)                                                                     » včetně komplexní regulace s ovladačem                                                                                         » včetně teplovodního výměníku                                                                                                       » včetně podstavce s nožičkama a závěsných ok                                                                              » včetně napojovacích manžet                                                                                                          » včetně protimrazových klapek s pohony</t>
  </si>
  <si>
    <t>Pol42</t>
  </si>
  <si>
    <t xml:space="preserve">Uvedení vzduch. jednotky  VJ do provozu</t>
  </si>
  <si>
    <t>262512674</t>
  </si>
  <si>
    <t>Pol43</t>
  </si>
  <si>
    <t>Ventilátor diagonální do potrubí, plastový D125 - ozn. VE</t>
  </si>
  <si>
    <t>-1222218245</t>
  </si>
  <si>
    <t xml:space="preserve">Poznámka k položce:_x000d_
např. TD 350/125 T  IP 44    (26 W, 230 V - 330 m3/h)                                                                      » plastový,  s nastavitelným časovým doběhem</t>
  </si>
  <si>
    <t>Pol44</t>
  </si>
  <si>
    <t>Plastová žaluzie s pevnými listy - ozn. PRG</t>
  </si>
  <si>
    <t>1633423638</t>
  </si>
  <si>
    <t xml:space="preserve">Poznámka k položce:_x000d_
PRG 315  </t>
  </si>
  <si>
    <t>Pol45</t>
  </si>
  <si>
    <t>Tlumič hluku do kruhového potrubí - ozn. TH</t>
  </si>
  <si>
    <t>2130799638</t>
  </si>
  <si>
    <t xml:space="preserve">Poznámka k položce:_x000d_
TH / 50.315.600  (D315 mm) - délka 600 mm,  IZ 50 mm</t>
  </si>
  <si>
    <t>Pol46</t>
  </si>
  <si>
    <t>Tlumič hluku do kruhového potrubí - ozn. TAA</t>
  </si>
  <si>
    <t>2130527155</t>
  </si>
  <si>
    <t xml:space="preserve">Poznámka k položce:_x000d_
TAA 560  (D560 mm) - délka 1000 mm,  IZ 100 mm</t>
  </si>
  <si>
    <t>Pol47</t>
  </si>
  <si>
    <t>Zpětná klapka do kruhového potrubí - ozn. TSK</t>
  </si>
  <si>
    <t>-823446406</t>
  </si>
  <si>
    <t xml:space="preserve">Poznámka k položce:_x000d_
TSK-V 560 BR  (D560 mm)  -  do svislého potrubí</t>
  </si>
  <si>
    <t>Pol48</t>
  </si>
  <si>
    <t>Průchodka střechou pro kruhové potrubí</t>
  </si>
  <si>
    <t>-1351672621</t>
  </si>
  <si>
    <t>Poznámka k položce:_x000d_
D560 mm - pro střechu 10 °</t>
  </si>
  <si>
    <t>Pol49</t>
  </si>
  <si>
    <t xml:space="preserve">Protidešťová stříška s lemem  -  ozn. PS</t>
  </si>
  <si>
    <t>1966841459</t>
  </si>
  <si>
    <t>Poznámka k položce:_x000d_
D560 mm</t>
  </si>
  <si>
    <t>Pol50</t>
  </si>
  <si>
    <t>Směšovací uzel s by-passem</t>
  </si>
  <si>
    <t>-51370116</t>
  </si>
  <si>
    <t xml:space="preserve">Poznámka k položce:_x000d_
např. ESU C40-V4.0 A  - s trojc. ventilem, pohonem  a  čerpadlem</t>
  </si>
  <si>
    <t>Pol51</t>
  </si>
  <si>
    <t xml:space="preserve">Dýza s dlouhým dosahem  -  poz. DYZ</t>
  </si>
  <si>
    <t>-1405076712</t>
  </si>
  <si>
    <t xml:space="preserve">Poznámka k položce:_x000d_
např. NZL-A-RE 200  (D200 mm - hliník / bílá barva)</t>
  </si>
  <si>
    <t>Pol52</t>
  </si>
  <si>
    <t>Adaptér pro připojení dýzy na kruhové potrubí</t>
  </si>
  <si>
    <t>-1807457592</t>
  </si>
  <si>
    <t xml:space="preserve">Poznámka k položce:_x000d_
např. NZL-A-RC 200  (D200 mm)</t>
  </si>
  <si>
    <t>Pol53</t>
  </si>
  <si>
    <t>Odvodní nerezový talířový ventil - ozn. KOC</t>
  </si>
  <si>
    <t>1927427177</t>
  </si>
  <si>
    <t xml:space="preserve">Poznámka k položce:_x000d_
např. KOC 200  (D200mm)</t>
  </si>
  <si>
    <t>Pol54</t>
  </si>
  <si>
    <t>Odvodní plastový talířový ventil - ozn. VEF</t>
  </si>
  <si>
    <t>1023345726</t>
  </si>
  <si>
    <t xml:space="preserve">Poznámka k položce:_x000d_
např. VEF 125  (D125 mm)</t>
  </si>
  <si>
    <t>Pol55</t>
  </si>
  <si>
    <t>Zpětná klapka do kruhového potrubí</t>
  </si>
  <si>
    <t>1034998629</t>
  </si>
  <si>
    <t xml:space="preserve">Poznámka k položce:_x000d_
např. RSK 125  (D125 mm - na výtlak ventilátoru VE)</t>
  </si>
  <si>
    <t>Pol56</t>
  </si>
  <si>
    <t>Spojovací manžeta</t>
  </si>
  <si>
    <t>-385373311</t>
  </si>
  <si>
    <t xml:space="preserve">Poznámka k položce:_x000d_
např. VBM 125  (D125 mm  -  pro napojení VE)</t>
  </si>
  <si>
    <t>Pol57</t>
  </si>
  <si>
    <t>Samotížná plastová žaluzie - ozn. PER</t>
  </si>
  <si>
    <t>74779982</t>
  </si>
  <si>
    <t xml:space="preserve">Poznámka k položce:_x000d_
např. PER 125 W  (D125 mm  -  s okapničkou)</t>
  </si>
  <si>
    <t>Pol58</t>
  </si>
  <si>
    <t xml:space="preserve">Přívodní prvek čerstvého vzduchu  -  ozn. PPA</t>
  </si>
  <si>
    <t>-1872732721</t>
  </si>
  <si>
    <t>Poznámka k položce:_x000d_
např. PPA 1</t>
  </si>
  <si>
    <t>Pol59</t>
  </si>
  <si>
    <t>Hydrostat s termostatem - ozn. HYG</t>
  </si>
  <si>
    <t>-149654213</t>
  </si>
  <si>
    <t xml:space="preserve">Poznámka k položce:_x000d_
např. HYG 7001  (pro spínání ventilátoru VE)</t>
  </si>
  <si>
    <t>Pol60</t>
  </si>
  <si>
    <t>Regulátor konstantního průtoku plastový</t>
  </si>
  <si>
    <t>1973826835</t>
  </si>
  <si>
    <t xml:space="preserve">Poznámka k položce:_x000d_
např. RDR-200  (100-180 m3/h - do potrubí / ruční nastavení)</t>
  </si>
  <si>
    <t>Pol61</t>
  </si>
  <si>
    <t>641146880</t>
  </si>
  <si>
    <t xml:space="preserve">Poznámka k položce:_x000d_
např. RDR-200  (300-500 m3/h - do potrubí / ruční nastavení)</t>
  </si>
  <si>
    <t>Pol62</t>
  </si>
  <si>
    <t>Výústka pro kruhové potrubí nerezová - ozn. KV1</t>
  </si>
  <si>
    <t>-472717147</t>
  </si>
  <si>
    <t xml:space="preserve">Poznámka k položce:_x000d_
např. KVK1-H-2.0-200x75  (opatřená regulací R1)</t>
  </si>
  <si>
    <t>Pol63</t>
  </si>
  <si>
    <t>Oblouk segmentový - pozink, tl. 0,6 mm</t>
  </si>
  <si>
    <t>196329820</t>
  </si>
  <si>
    <t>Poznámka k položce:_x000d_
např. OS 90° - 125 / Æ 125</t>
  </si>
  <si>
    <t>Pol64</t>
  </si>
  <si>
    <t>Vzduchotechnické potrubí - pozink. tl. 0,6 mm</t>
  </si>
  <si>
    <t>-1526197458</t>
  </si>
  <si>
    <t xml:space="preserve">Poznámka k položce:_x000d_
Spiro  D 125</t>
  </si>
  <si>
    <t>Pol65</t>
  </si>
  <si>
    <t>-952792972</t>
  </si>
  <si>
    <t>Poznámka k položce:_x000d_
Spiro D 315</t>
  </si>
  <si>
    <t>Pol66</t>
  </si>
  <si>
    <t>Vzduchotechnické potrubí - pozink. tl. 0,8 mm</t>
  </si>
  <si>
    <t>-1027468288</t>
  </si>
  <si>
    <t xml:space="preserve">Poznámka k položce:_x000d_
Spiro  D 560</t>
  </si>
  <si>
    <t>Pol67</t>
  </si>
  <si>
    <t xml:space="preserve">Potrubní díl  VZT - pozink. tl. 0,8 mm</t>
  </si>
  <si>
    <t>1062550626</t>
  </si>
  <si>
    <t xml:space="preserve">Poznámka k položce:_x000d_
čtyřhranný profil  -  500 x 540 mm  /  délka 1350 mm                                                                      » s jednostranným zaslepením  a  3 vývody  D315 mm</t>
  </si>
  <si>
    <t>Pol68</t>
  </si>
  <si>
    <t>-1556272480</t>
  </si>
  <si>
    <t xml:space="preserve">Poznámka k položce:_x000d_
čtyřhranný profil -  500 x 540 mm  /  délka 245 mm</t>
  </si>
  <si>
    <t>Pol69</t>
  </si>
  <si>
    <t xml:space="preserve">Oblouk  VZT - pozink. tl. 0,8 mm</t>
  </si>
  <si>
    <t>2077351606</t>
  </si>
  <si>
    <t xml:space="preserve">Poznámka k položce:_x000d_
čtyřhranný profil -  500 x 540 mm  /  90° -  vnitřní  R=100 mm</t>
  </si>
  <si>
    <t>-1846877996</t>
  </si>
  <si>
    <t xml:space="preserve">Poznámka k položce:_x000d_
čtyřhranný profil -  540 x 500 mm  /  90° -  vnitřní  R=100 mm</t>
  </si>
  <si>
    <t>Pol70</t>
  </si>
  <si>
    <t xml:space="preserve">Přechodový díl  VZT, osový - pozink. tl. 0,8 mm</t>
  </si>
  <si>
    <t>684600893</t>
  </si>
  <si>
    <t xml:space="preserve">Poznámka k položce:_x000d_
čtyřhranný profil -  540 x 500  /  560 x 560  -  délka 200 mm</t>
  </si>
  <si>
    <t>Pol71</t>
  </si>
  <si>
    <t>826269827</t>
  </si>
  <si>
    <t xml:space="preserve">Poznámka k položce:_x000d_
čtyřhranný  560 x 560  mm  /  kruhový D560  -  délka 200 mm</t>
  </si>
  <si>
    <t>Pol72</t>
  </si>
  <si>
    <t>Vzduchotechnické potrubí - nerez 17240</t>
  </si>
  <si>
    <t>-1209757035</t>
  </si>
  <si>
    <t xml:space="preserve">Poznámka k položce:_x000d_
tl .0,6 mm  /  D 200 - tl. 0,6 mm</t>
  </si>
  <si>
    <t>Pol73</t>
  </si>
  <si>
    <t>1195745286</t>
  </si>
  <si>
    <t xml:space="preserve">Poznámka k položce:_x000d_
tl .0,8 mm  /  D 400 - tl. 0,8 mm</t>
  </si>
  <si>
    <t>Pol74</t>
  </si>
  <si>
    <t>Oblouk segmentový - nerez 17240, tl. 0,6 mm</t>
  </si>
  <si>
    <t>-1038163940</t>
  </si>
  <si>
    <t>Poznámka k položce:_x000d_
OS 90° - 200 / D 200</t>
  </si>
  <si>
    <t>Pol75</t>
  </si>
  <si>
    <t>Oblouk segmentový - nerez 17240, tl. 0,8 mm</t>
  </si>
  <si>
    <t>-1819109855</t>
  </si>
  <si>
    <t>Poznámka k položce:_x000d_
OS 30° - 400 / D 400</t>
  </si>
  <si>
    <t>Pol76</t>
  </si>
  <si>
    <t>-338070393</t>
  </si>
  <si>
    <t>Poznámka k položce:_x000d_
OS 35° - 400 / D 400</t>
  </si>
  <si>
    <t>Pol77</t>
  </si>
  <si>
    <t>1951072868</t>
  </si>
  <si>
    <t>Poznámka k položce:_x000d_
OS 45° - 400 / D 400</t>
  </si>
  <si>
    <t>Pol78</t>
  </si>
  <si>
    <t>-979035593</t>
  </si>
  <si>
    <t>Poznámka k položce:_x000d_
OS 90° - 400 / D 400</t>
  </si>
  <si>
    <t>Pol79</t>
  </si>
  <si>
    <t>Přechodový díl VZT, jednostranný - nerez 17240</t>
  </si>
  <si>
    <t>1918557437</t>
  </si>
  <si>
    <t xml:space="preserve">Poznámka k položce:_x000d_
kruhový D400 / čtyřhranný 500 x 250 mm  -  délka 400 mm</t>
  </si>
  <si>
    <t>Pol80</t>
  </si>
  <si>
    <t>Potrubní díl VZT- nerez 17240, tl. 0,8 mm</t>
  </si>
  <si>
    <t>529915689</t>
  </si>
  <si>
    <t xml:space="preserve">Poznámka k položce:_x000d_
čtyřhranný profil -  540 x 460 mm  /  délka 900 mm</t>
  </si>
  <si>
    <t>Pol81</t>
  </si>
  <si>
    <t>1868150725</t>
  </si>
  <si>
    <t xml:space="preserve">Poznámka k položce:_x000d_
čtyřhranný profil -  500 x 250 mm  /  délka 600 mm</t>
  </si>
  <si>
    <t>1242976026</t>
  </si>
  <si>
    <t xml:space="preserve">Poznámka k položce:_x000d_
čtyřhranný profil -  500 x 250 mm  /  délka 1200 mm</t>
  </si>
  <si>
    <t>Pol82</t>
  </si>
  <si>
    <t>2058411401</t>
  </si>
  <si>
    <t xml:space="preserve">Poznámka k položce:_x000d_
čtyřhranný profil  -  500 x 540 mm  /  délka 1140 mm                                                                      » s jednostranným zaslepením  a  2 vývody  D400 mm</t>
  </si>
  <si>
    <t>Pol83</t>
  </si>
  <si>
    <t>885386607</t>
  </si>
  <si>
    <t xml:space="preserve">Poznámka k položce:_x000d_
čtyřhranný profil  -  540 x 460 mm  /  délka 1050 mm                                                                      » se zaslepením, stranovým napojením a 2 vývody D400 mm</t>
  </si>
  <si>
    <t>Pol84</t>
  </si>
  <si>
    <t>Oblouk VZT - nerez 17240, tl. 0,8 mm</t>
  </si>
  <si>
    <t>-2025585215</t>
  </si>
  <si>
    <t xml:space="preserve">Poznámka k položce:_x000d_
čtyřhranný profil -  460 x 540 mm  /  90° -  vnitřní  R=100 mm</t>
  </si>
  <si>
    <t>-1264050256</t>
  </si>
  <si>
    <t xml:space="preserve">Poznámka k položce:_x000d_
čtyřhranný profil -  540 x 460 mm  /  90° -  vnitřní  R=100 mm</t>
  </si>
  <si>
    <t>Pol85</t>
  </si>
  <si>
    <t>-1649460367</t>
  </si>
  <si>
    <t>Pol86</t>
  </si>
  <si>
    <t>-2035241800</t>
  </si>
  <si>
    <t xml:space="preserve">Poznámka k položce:_x000d_
čtyřhranný profil -  500 x 540 mm  /  45° -  vnitřní  R=100 mm</t>
  </si>
  <si>
    <t>Pol87</t>
  </si>
  <si>
    <t>Odbočka jednostranná - nerez 17240</t>
  </si>
  <si>
    <t>-47979876</t>
  </si>
  <si>
    <t xml:space="preserve">Poznámka k položce:_x000d_
OBJ 90°- 400/200  (D 400 / Ć200)  - se zakrácením délky</t>
  </si>
  <si>
    <t>Pol88</t>
  </si>
  <si>
    <t>Koncový kryt kruhového potrubí - nerez 17240</t>
  </si>
  <si>
    <t>275699592</t>
  </si>
  <si>
    <t xml:space="preserve">Poznámka k položce:_x000d_
např. DFL 400  (D 400)   /  záslepka</t>
  </si>
  <si>
    <t>Pol89</t>
  </si>
  <si>
    <t>Izolace kaučuková samolepící - s Al polepem</t>
  </si>
  <si>
    <t>balení</t>
  </si>
  <si>
    <t>-1430241821</t>
  </si>
  <si>
    <t xml:space="preserve">Poznámka k položce:_x000d_
tl.19 mm / 9 m2   »  s Al. Fólií   /   kladeno ve 2 vrstvách</t>
  </si>
  <si>
    <t>Pol90</t>
  </si>
  <si>
    <t>Zhotovení otvoru pro výústky</t>
  </si>
  <si>
    <t>841335165</t>
  </si>
  <si>
    <t>Poznámka k položce:_x000d_
» do kruhového spiro potrubí</t>
  </si>
  <si>
    <t>Pol91</t>
  </si>
  <si>
    <t>Upevňovací a ostatní materiál</t>
  </si>
  <si>
    <t>dle potřeb</t>
  </si>
  <si>
    <t>-1711864516</t>
  </si>
  <si>
    <t>Poznámka k položce:_x000d_
» objímky, závěsy, spony, spojky, pásy, pásky</t>
  </si>
  <si>
    <t>Pol92</t>
  </si>
  <si>
    <t xml:space="preserve">Odvod kondenzátu  z VJ  -  HT potrubí  cca 1 m</t>
  </si>
  <si>
    <t>komplet</t>
  </si>
  <si>
    <t>-1723607973</t>
  </si>
  <si>
    <t>Poznámka k položce:_x000d_
» včetně sifonu - kondenzát bude napojen na kanalizaci</t>
  </si>
  <si>
    <t>Pol93</t>
  </si>
  <si>
    <t>Zaregulování distribučních elementů VZT</t>
  </si>
  <si>
    <t>1065706086</t>
  </si>
  <si>
    <t>Poznámka k položce:_x000d_
» výústky, dýzy a talířové ventily</t>
  </si>
  <si>
    <t>Pol94</t>
  </si>
  <si>
    <t>Demontáž stávajícího potrubí a zařízení VZT</t>
  </si>
  <si>
    <t>532606452</t>
  </si>
  <si>
    <t xml:space="preserve">Poznámka k položce:_x000d_
» rozřezání - včetně dopravy a likvidace odpadu_x000d_
</t>
  </si>
  <si>
    <t>998751201</t>
  </si>
  <si>
    <t>Přesun hmot procentní pro vzduchotechniku v objektech v do 12 m</t>
  </si>
  <si>
    <t>-1576395716</t>
  </si>
  <si>
    <t>SO08 - Vytápění</t>
  </si>
  <si>
    <t xml:space="preserve">    730 - Vytápění</t>
  </si>
  <si>
    <t>730</t>
  </si>
  <si>
    <t>7300001</t>
  </si>
  <si>
    <t>Montáž komponentů vytápění a jeho součástí</t>
  </si>
  <si>
    <t>-2042235513</t>
  </si>
  <si>
    <t>Pol95</t>
  </si>
  <si>
    <t>Anuloid - hydraulická výhybka</t>
  </si>
  <si>
    <t>713646315</t>
  </si>
  <si>
    <t xml:space="preserve">Poznámka k položce:_x000d_
např. HVDT-3  (max. 12 m3/hod,  příruby dn80 / PN6) - zkrácené nohy</t>
  </si>
  <si>
    <t>Pol96</t>
  </si>
  <si>
    <t>Izolace HVDT</t>
  </si>
  <si>
    <t>-972624285</t>
  </si>
  <si>
    <t>Poznámka k položce:_x000d_
PUR 35 mm - kašírovaná Al-plech. fólií</t>
  </si>
  <si>
    <t>Pol97</t>
  </si>
  <si>
    <t>Velký kombinovaný rozdělovač sběrač</t>
  </si>
  <si>
    <t>1428130125</t>
  </si>
  <si>
    <t xml:space="preserve">Poznámka k položce:_x000d_
např. RS KOMBI - M 120 / 0,60 MPa - délka 1600 mm_x000d_
 napojovací příruby dn 80 / PN6  -  4 větve G 6/4"</t>
  </si>
  <si>
    <t>Pol98</t>
  </si>
  <si>
    <t>Izolace RS KOMBI - M120</t>
  </si>
  <si>
    <t>-738867031</t>
  </si>
  <si>
    <t>Pol99</t>
  </si>
  <si>
    <t>Stavitelný stojan pro RS KOMBI - M 120</t>
  </si>
  <si>
    <t>1877377097</t>
  </si>
  <si>
    <t>Poznámka k položce:_x000d_
65/200, stavitelná výška 450-680 mm</t>
  </si>
  <si>
    <t>Pol100</t>
  </si>
  <si>
    <t>Malý kombinovaný rozdělovač sběrač</t>
  </si>
  <si>
    <t>-1915578519</t>
  </si>
  <si>
    <t xml:space="preserve">Poznámka k položce:_x000d_
např. RS KOMBI UNIVERSAL 2                                                                                                           napojovací příruby dn 50 / PN6  -  2 větve G 6/4"</t>
  </si>
  <si>
    <t>Pol101</t>
  </si>
  <si>
    <t>Izolace RS KOMBI UNIVERSAL 2</t>
  </si>
  <si>
    <t>-861942185</t>
  </si>
  <si>
    <t>Pol102</t>
  </si>
  <si>
    <t>Stavitelný stojan pro malý kombinovaný rozdělovač sběrač</t>
  </si>
  <si>
    <t>1666909240</t>
  </si>
  <si>
    <t>Pol103</t>
  </si>
  <si>
    <t xml:space="preserve">Oběhové čerpadlo elektronické  - ozn. Č1</t>
  </si>
  <si>
    <t>-1162445862</t>
  </si>
  <si>
    <t xml:space="preserve">Poznámka k položce:_x000d_
např. Magna 3  40-80 F  (230 V - 265 W)   /  Č1</t>
  </si>
  <si>
    <t>Pol104</t>
  </si>
  <si>
    <t xml:space="preserve">Oběhové čerpadlo elektronické  - ozn. Č2 a Č4</t>
  </si>
  <si>
    <t>765773867</t>
  </si>
  <si>
    <t xml:space="preserve">Poznámka k položce:_x000d_
např. Alpha 2  25-60  (Autoadapt - 230 V - 45 W)</t>
  </si>
  <si>
    <t>Pol105</t>
  </si>
  <si>
    <t xml:space="preserve">Oběhové čerpadlo elektronické  - ozn. Č3</t>
  </si>
  <si>
    <t>611410610</t>
  </si>
  <si>
    <t xml:space="preserve">Poznámka k položce:_x000d_
např. Alpha 2  25-80  (Autoadapt - 230 V - 55 W)</t>
  </si>
  <si>
    <t>Pol106</t>
  </si>
  <si>
    <t>Kulový kohout pro topnou vodu G 6/4“</t>
  </si>
  <si>
    <t>210606018</t>
  </si>
  <si>
    <t>Pol107</t>
  </si>
  <si>
    <t>Kulový kohout pro topnou vodu G 1“</t>
  </si>
  <si>
    <t>1469251907</t>
  </si>
  <si>
    <t>Pol108</t>
  </si>
  <si>
    <t>Kulový kohout vypouštěcí G 1/2“</t>
  </si>
  <si>
    <t>-566061378</t>
  </si>
  <si>
    <t>Poznámka k položce:_x000d_
G 1/2“</t>
  </si>
  <si>
    <t>Pol109</t>
  </si>
  <si>
    <t>Automatický odvzdušňovací ventil G 1/2“ se zpětnou klapkou, horní vývod</t>
  </si>
  <si>
    <t>346704544</t>
  </si>
  <si>
    <t>Pol110</t>
  </si>
  <si>
    <t xml:space="preserve">Zpětný ventil závitový G 6/4“  (celokovový s pružinou)</t>
  </si>
  <si>
    <t>1986563522</t>
  </si>
  <si>
    <t>Pol111</t>
  </si>
  <si>
    <t xml:space="preserve">Zpětný ventil závitový G 1“  (celokovový s pružinou)</t>
  </si>
  <si>
    <t>289534484</t>
  </si>
  <si>
    <t>Pol112</t>
  </si>
  <si>
    <t xml:space="preserve">Teploměr příložný D 63 /  0-120 °C</t>
  </si>
  <si>
    <t>-1954208694</t>
  </si>
  <si>
    <t>Pol113</t>
  </si>
  <si>
    <t xml:space="preserve">Trojcestný směšovací ventil - poz. SM1 </t>
  </si>
  <si>
    <t>-432821603</t>
  </si>
  <si>
    <t xml:space="preserve">Poznámka k položce:_x000d_
např. VRG 331 (dn40) - závitový   (pohon  v dodávce MaR)</t>
  </si>
  <si>
    <t>Pol114</t>
  </si>
  <si>
    <t>Trojcestný směšovací ventil - poz. SM2 , SM3</t>
  </si>
  <si>
    <t>651169179</t>
  </si>
  <si>
    <t xml:space="preserve">Poznámka k položce:_x000d_
např. VRG 331 (dn25) - závitový   (pohon  v dodávce MaR)</t>
  </si>
  <si>
    <t>Pol115</t>
  </si>
  <si>
    <t xml:space="preserve">Trojcestný přepínací ventil  otevřeno / zavřeno</t>
  </si>
  <si>
    <t>-904348196</t>
  </si>
  <si>
    <t>Pol116</t>
  </si>
  <si>
    <t>1291296520</t>
  </si>
  <si>
    <t>Pol117</t>
  </si>
  <si>
    <t>Dvojcestný uzavírací kohout otevřeno / zavřeno</t>
  </si>
  <si>
    <t>1723562681</t>
  </si>
  <si>
    <t xml:space="preserve">Poznámka k položce:_x000d_
např. R2040-S3 (dn40) - kulový kohout závitový (pohon  v dodávce MaR)</t>
  </si>
  <si>
    <t>Pol118</t>
  </si>
  <si>
    <t xml:space="preserve">Otopné těleso ocelové deskové 22 VK - 900 / 600  (zabudovaný ventil, pravé spodní připojení)</t>
  </si>
  <si>
    <t>1689285115</t>
  </si>
  <si>
    <t>Pol119</t>
  </si>
  <si>
    <t xml:space="preserve">Otopné těleso ocelové deskové 22 VKL - 900 / 500  (zabudovaný ventil, levé spodní připojení)</t>
  </si>
  <si>
    <t>816355751</t>
  </si>
  <si>
    <t>Pol120</t>
  </si>
  <si>
    <t>Designové těleso se střed. napojením - bílé</t>
  </si>
  <si>
    <t>1327695224</t>
  </si>
  <si>
    <t xml:space="preserve">Poznámka k položce:_x000d_
např. CERAMIC 550.1620 (s keramickými prvky)  CE-99-540.1620-V</t>
  </si>
  <si>
    <t>Pol121</t>
  </si>
  <si>
    <t>H-armatura - pro deskové těleso rohová G 1/2“</t>
  </si>
  <si>
    <t>830964828</t>
  </si>
  <si>
    <t xml:space="preserve">Poznámka k položce:_x000d_
např. RLV-K   rohová G 1/2“</t>
  </si>
  <si>
    <t>Pol122</t>
  </si>
  <si>
    <t>Radiátorové šroubení pro otopný žebřík rohové G 1/2“</t>
  </si>
  <si>
    <t>432089466</t>
  </si>
  <si>
    <t>Poznámka k položce:_x000d_
VHS s integrovaným ventilem</t>
  </si>
  <si>
    <t>Pol123</t>
  </si>
  <si>
    <t>Termostatická hlavice (pro VK)</t>
  </si>
  <si>
    <t>-7522376</t>
  </si>
  <si>
    <t>Poznámka k položce:_x000d_
např. RAE - K 5134</t>
  </si>
  <si>
    <t>Pol124</t>
  </si>
  <si>
    <t xml:space="preserve">Ruční hlavice  (pro desková tělesa VK)</t>
  </si>
  <si>
    <t>-1504485808</t>
  </si>
  <si>
    <t>Poznámka k položce:_x000d_
např. RA - 5003</t>
  </si>
  <si>
    <t>Pol125</t>
  </si>
  <si>
    <t xml:space="preserve">Ruční hlavice  (pro designová tělesa Ceramic)</t>
  </si>
  <si>
    <t>1793461500</t>
  </si>
  <si>
    <t>Poznámka k položce:_x000d_
např. RA - 5002</t>
  </si>
  <si>
    <t>Pol126</t>
  </si>
  <si>
    <t xml:space="preserve">Trubka podlahového vytápění D 16 x 2  »  PEX-AL-PEX    (R999 -  s kyslíkovou bariérou)</t>
  </si>
  <si>
    <t>789474679</t>
  </si>
  <si>
    <t>Pol127</t>
  </si>
  <si>
    <t>Podložka podlahovky s výstupky</t>
  </si>
  <si>
    <t>985436050</t>
  </si>
  <si>
    <t xml:space="preserve">Poznámka k položce:_x000d_
např. R979Y050CZ  »  T50-H52-CP2   (IZ-30 mm » zesílená fólie)</t>
  </si>
  <si>
    <t>Pol128</t>
  </si>
  <si>
    <t xml:space="preserve">Rozdělovač podlahového vytápění  4 cestný</t>
  </si>
  <si>
    <t>-355717676</t>
  </si>
  <si>
    <t xml:space="preserve">Poznámka k položce:_x000d_
např. R 553 FKA 04  -  4 cestný  »  (1" x 18 / 4)                                                                               »  s průtokoměry -  včetně držáků  _x000d_
»  včetně skříně do stěny  Š x V x H = 600 x 730 x 130 mm</t>
  </si>
  <si>
    <t>Pol129</t>
  </si>
  <si>
    <t xml:space="preserve">Rozdělovač podlahového vytápění   5 cestný                                                                                                                                        </t>
  </si>
  <si>
    <t>-1289000464</t>
  </si>
  <si>
    <t xml:space="preserve">Poznámka k položce:_x000d_
např. R 553 FKA 05  -  5 cestný  »  (1" x 18 / 5)  _x000d_
 »  s průtokoměry -  včetně držáků _x000d_
 »  včetně skříně do stěny  Š x V x H = 600 x 730 x 130 mm</t>
  </si>
  <si>
    <t>Pol130</t>
  </si>
  <si>
    <t>Trubka ocelová bezešvá černá - mat.11353.1, DN80</t>
  </si>
  <si>
    <t>-938253996</t>
  </si>
  <si>
    <t>Pol131</t>
  </si>
  <si>
    <t>Trubka ocelová bezešvá černá - mat.11353.1, DN65</t>
  </si>
  <si>
    <t>-1141081892</t>
  </si>
  <si>
    <t>Pol132</t>
  </si>
  <si>
    <t>Trubka ocelová bezešvá černá - mat.11353.1, dn 40 - G 6/4"</t>
  </si>
  <si>
    <t>-293156278</t>
  </si>
  <si>
    <t>Pol133</t>
  </si>
  <si>
    <t>Trubka měděná D 42 x 1,2</t>
  </si>
  <si>
    <t>599184260</t>
  </si>
  <si>
    <t>Pol134</t>
  </si>
  <si>
    <t>Trubka měděná D 28 x 1</t>
  </si>
  <si>
    <t>-2065202320</t>
  </si>
  <si>
    <t>Pol135</t>
  </si>
  <si>
    <t>Trubka měděná D 22 x 1</t>
  </si>
  <si>
    <t>-102295754</t>
  </si>
  <si>
    <t>Pol136</t>
  </si>
  <si>
    <t>Trubka měděná D 18 x 1</t>
  </si>
  <si>
    <t>-482374500</t>
  </si>
  <si>
    <t>Pol137</t>
  </si>
  <si>
    <t>Trubka měděná D 15 x 1</t>
  </si>
  <si>
    <t>-1013429509</t>
  </si>
  <si>
    <t>Pol138</t>
  </si>
  <si>
    <t>Tepelná izolace z kamenné čedičové vlny D 89 - tl. 40 mm / s Al-fólií</t>
  </si>
  <si>
    <t>1750187244</t>
  </si>
  <si>
    <t>Pol139</t>
  </si>
  <si>
    <t>Tepelná izolace z kamenné čedičové vlny D 76 - tl. 40 mm / s Al-fólií</t>
  </si>
  <si>
    <t>-1356682833</t>
  </si>
  <si>
    <t>Pol140</t>
  </si>
  <si>
    <t>Tepelná izolace z kamenné čedičové vlny D 48 - tl. 30 mm / s Al-fólií</t>
  </si>
  <si>
    <t>1766233615</t>
  </si>
  <si>
    <t>Pol141</t>
  </si>
  <si>
    <t>Tepelná izolace z kamenné čedičové vlny D 42 - tl. 30 mm / s Al-fólií</t>
  </si>
  <si>
    <t>-192626960</t>
  </si>
  <si>
    <t>Pol142</t>
  </si>
  <si>
    <t>Tepelná izolace z kamenné čedičové vlny D 28 - tl. 20 mm / s Al-fólií</t>
  </si>
  <si>
    <t>860745937</t>
  </si>
  <si>
    <t>Pol143</t>
  </si>
  <si>
    <t>Tepelná izolace z kamenné čedičové vlny D 22 - tl. 20 mm / s Al-fólií</t>
  </si>
  <si>
    <t>-1227191061</t>
  </si>
  <si>
    <t>Pol144</t>
  </si>
  <si>
    <t>Tepelná izolace z kamenné čedičové vlny D 18 - tl. 20 mm / s Al-fólií</t>
  </si>
  <si>
    <t>568780038</t>
  </si>
  <si>
    <t>Pol145</t>
  </si>
  <si>
    <t>Tepelná izolace z kamenné čedičové vlny D 15 - tl. 20 mm / s Al-fólií</t>
  </si>
  <si>
    <t>1139223782</t>
  </si>
  <si>
    <t>Pol146</t>
  </si>
  <si>
    <t xml:space="preserve">Tepelná izolace  - zhuštěný tok podlahovky tl. 6 mm</t>
  </si>
  <si>
    <t>-1982411570</t>
  </si>
  <si>
    <t xml:space="preserve">Poznámka k položce:_x000d_
např. Ace 06-99 / E  » tl. 6 mm</t>
  </si>
  <si>
    <t>Pol147</t>
  </si>
  <si>
    <t>Nátěr ocelového potrubí 1x základ + 2x email vrchní</t>
  </si>
  <si>
    <t>-1185130092</t>
  </si>
  <si>
    <t>Pol148</t>
  </si>
  <si>
    <t>Fitinky ocelového potrubí ( kolena, oblouky, T-kusy, redukce, dna klenutá, příruby…)</t>
  </si>
  <si>
    <t>1986295491</t>
  </si>
  <si>
    <t>Pol149</t>
  </si>
  <si>
    <t>Fitinky měděného potrubí</t>
  </si>
  <si>
    <t>873689746</t>
  </si>
  <si>
    <t>Pol150</t>
  </si>
  <si>
    <t>Upevňovací a ostatní materiál (pásky, objímky, přechody, adaptéry...)</t>
  </si>
  <si>
    <t>250449869</t>
  </si>
  <si>
    <t>998733201</t>
  </si>
  <si>
    <t>Přesun hmot procentní pro rozvody potrubí v objektech v do 6 m</t>
  </si>
  <si>
    <t>1471298269</t>
  </si>
  <si>
    <t>Pol151</t>
  </si>
  <si>
    <t>Bourací bráce - vrtání otvorů pro vytápění</t>
  </si>
  <si>
    <t>-268328238</t>
  </si>
  <si>
    <t xml:space="preserve">Poznámka k položce:_x000d_
Æ 100 mm - včetně dopravy a  likvidace odpadu</t>
  </si>
  <si>
    <t>Pol152</t>
  </si>
  <si>
    <t>-1429774038</t>
  </si>
  <si>
    <t xml:space="preserve">Poznámka k položce:_x000d_
Æ 42 mm - včetně dopravy a  likvidace odpadu</t>
  </si>
  <si>
    <t>Pol153</t>
  </si>
  <si>
    <t>Demontáž stávajícího potrubí a zařízení vytápění</t>
  </si>
  <si>
    <t>-1378687477</t>
  </si>
  <si>
    <t>Poznámka k položce:_x000d_
» rozřezání - včetně dopravy a likvidace odpadu</t>
  </si>
  <si>
    <t>Pol154</t>
  </si>
  <si>
    <t>Likvidace stavebního odpadu</t>
  </si>
  <si>
    <t>-1168401558</t>
  </si>
  <si>
    <t>Poznámka k položce:_x000d_
» včetně kontejneru, dopravy a uložení odpadu</t>
  </si>
  <si>
    <t>SO09 -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</si>
  <si>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</si>
  <si>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</si>
  <si>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</si>
  <si>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</si>
  <si>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</si>
  <si>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</si>
  <si>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</si>
  <si>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</si>
  <si>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</si>
  <si>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</si>
  <si>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</si>
  <si>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</si>
  <si>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1354391639</t>
  </si>
  <si>
    <t>013274000</t>
  </si>
  <si>
    <t>Pasportizace objektu před započetím prací</t>
  </si>
  <si>
    <t>62777607</t>
  </si>
  <si>
    <t>013284000</t>
  </si>
  <si>
    <t>Pasportizace objektu po provedení prací</t>
  </si>
  <si>
    <t>-1257496626</t>
  </si>
  <si>
    <t>013294000</t>
  </si>
  <si>
    <t>Ostatní dokumentace</t>
  </si>
  <si>
    <t>1860558533</t>
  </si>
  <si>
    <t>VRN3</t>
  </si>
  <si>
    <t>Zařízení staveniště</t>
  </si>
  <si>
    <t>032002000</t>
  </si>
  <si>
    <t>Vybavení staveniště</t>
  </si>
  <si>
    <t>-374379595</t>
  </si>
  <si>
    <t>034002000</t>
  </si>
  <si>
    <t>Zabezpečení staveniště</t>
  </si>
  <si>
    <t>-1757516718</t>
  </si>
  <si>
    <t>039002000</t>
  </si>
  <si>
    <t>Zrušení zařízení staveniště</t>
  </si>
  <si>
    <t>-1367060182</t>
  </si>
  <si>
    <t>VRN4</t>
  </si>
  <si>
    <t>Inženýrská činnost</t>
  </si>
  <si>
    <t>043002000</t>
  </si>
  <si>
    <t>Zkoušky a ostatní měření</t>
  </si>
  <si>
    <t>1837072397</t>
  </si>
  <si>
    <t>045002000</t>
  </si>
  <si>
    <t>Kompletační a koordinační činnost</t>
  </si>
  <si>
    <t>-616626838</t>
  </si>
  <si>
    <t>VRN6</t>
  </si>
  <si>
    <t>Územní vlivy</t>
  </si>
  <si>
    <t>065002000</t>
  </si>
  <si>
    <t>Mimostaveništní doprava materiálů</t>
  </si>
  <si>
    <t>-1496297830</t>
  </si>
  <si>
    <t>VRN8</t>
  </si>
  <si>
    <t>Přesun stavebních kapacit</t>
  </si>
  <si>
    <t>080001000</t>
  </si>
  <si>
    <t>Další náklady na pracovníky</t>
  </si>
  <si>
    <t>1069689162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</si>
</sst>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0000003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a přístavba krytého bazénu ve Studénce, Budovatelská 769, 742 13 Studénka - Butovice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26.10.2021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Studénka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Michal Pospíšil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ROUND(AG95+AG96+AG97+SUM(AG100:AG105),2)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ROUND(AS95+AS96+AS97+SUM(AS100:AS105),2)</f>
        <v>0</v>
      </c>
      <c r="AT94" s="115">
        <f>ROUND(SUM(AV94:AW94),2)</f>
        <v>0</v>
      </c>
      <c r="AU94" s="116">
        <f>ROUND(AU95+AU96+AU97+SUM(AU100:AU105),5)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ROUND(AZ95+AZ96+AZ97+SUM(AZ100:AZ105),2)</f>
        <v>0</v>
      </c>
      <c r="BA94" s="115">
        <f>ROUND(BA95+BA96+BA97+SUM(BA100:BA105),2)</f>
        <v>0</v>
      </c>
      <c r="BB94" s="115">
        <f>ROUND(BB95+BB96+BB97+SUM(BB100:BB105),2)</f>
        <v>0</v>
      </c>
      <c r="BC94" s="115">
        <f>ROUND(BC95+BC96+BC97+SUM(BC100:BC105),2)</f>
        <v>0</v>
      </c>
      <c r="BD94" s="117">
        <f>ROUND(BD95+BD96+BD97+SUM(BD100:BD105),2)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'SO01 - Stavební část'!P142</f>
        <v>0</v>
      </c>
      <c r="AV95" s="129">
        <f>'SO01 - Stavební část'!J33</f>
        <v>0</v>
      </c>
      <c r="AW95" s="129">
        <f>'SO01 - Stavební část'!J34</f>
        <v>0</v>
      </c>
      <c r="AX95" s="129">
        <f>'SO01 - Stavební část'!J35</f>
        <v>0</v>
      </c>
      <c r="AY95" s="129">
        <f>'SO01 - Stavební část'!J36</f>
        <v>0</v>
      </c>
      <c r="AZ95" s="129">
        <f>'SO01 - Stavební část'!F33</f>
        <v>0</v>
      </c>
      <c r="BA95" s="129">
        <f>'SO01 - Stavební část'!F34</f>
        <v>0</v>
      </c>
      <c r="BB95" s="129">
        <f>'SO01 - Stavební část'!F35</f>
        <v>0</v>
      </c>
      <c r="BC95" s="129">
        <f>'SO01 - Stavební část'!F36</f>
        <v>0</v>
      </c>
      <c r="BD95" s="131">
        <f>'SO01 - Stavební část'!F37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'SO02 - Nerezové bazény'!J30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28">
        <v>0</v>
      </c>
      <c r="AT96" s="129">
        <f>ROUND(SUM(AV96:AW96),2)</f>
        <v>0</v>
      </c>
      <c r="AU96" s="130">
        <f>'SO02 - Nerezové bazény'!P118</f>
        <v>0</v>
      </c>
      <c r="AV96" s="129">
        <f>'SO02 - Nerezové bazény'!J33</f>
        <v>0</v>
      </c>
      <c r="AW96" s="129">
        <f>'SO02 - Nerezové bazény'!J34</f>
        <v>0</v>
      </c>
      <c r="AX96" s="129">
        <f>'SO02 - Nerezové bazény'!J35</f>
        <v>0</v>
      </c>
      <c r="AY96" s="129">
        <f>'SO02 - Nerezové bazény'!J36</f>
        <v>0</v>
      </c>
      <c r="AZ96" s="129">
        <f>'SO02 - Nerezové bazény'!F33</f>
        <v>0</v>
      </c>
      <c r="BA96" s="129">
        <f>'SO02 - Nerezové bazény'!F34</f>
        <v>0</v>
      </c>
      <c r="BB96" s="129">
        <f>'SO02 - Nerezové bazény'!F35</f>
        <v>0</v>
      </c>
      <c r="BC96" s="129">
        <f>'SO02 - Nerezové bazény'!F36</f>
        <v>0</v>
      </c>
      <c r="BD96" s="131">
        <f>'SO02 - Nerezové bazény'!F37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</v>
      </c>
      <c r="CM96" s="132" t="s">
        <v>89</v>
      </c>
    </row>
    <row r="97" s="7" customFormat="1" ht="24.75" customHeight="1">
      <c r="A97" s="7"/>
      <c r="B97" s="121"/>
      <c r="C97" s="122"/>
      <c r="D97" s="123" t="s">
        <v>93</v>
      </c>
      <c r="E97" s="123"/>
      <c r="F97" s="123"/>
      <c r="G97" s="123"/>
      <c r="H97" s="123"/>
      <c r="I97" s="124"/>
      <c r="J97" s="123" t="s">
        <v>94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33">
        <f>ROUND(SUM(AG98:AG99),2)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86</v>
      </c>
      <c r="AR97" s="127"/>
      <c r="AS97" s="128">
        <f>ROUND(SUM(AS98:AS99),2)</f>
        <v>0</v>
      </c>
      <c r="AT97" s="129">
        <f>ROUND(SUM(AV97:AW97),2)</f>
        <v>0</v>
      </c>
      <c r="AU97" s="130">
        <f>ROUND(SUM(AU98:AU99),5)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ROUND(SUM(AZ98:AZ99),2)</f>
        <v>0</v>
      </c>
      <c r="BA97" s="129">
        <f>ROUND(SUM(BA98:BA99),2)</f>
        <v>0</v>
      </c>
      <c r="BB97" s="129">
        <f>ROUND(SUM(BB98:BB99),2)</f>
        <v>0</v>
      </c>
      <c r="BC97" s="129">
        <f>ROUND(SUM(BC98:BC99),2)</f>
        <v>0</v>
      </c>
      <c r="BD97" s="131">
        <f>ROUND(SUM(BD98:BD99),2)</f>
        <v>0</v>
      </c>
      <c r="BE97" s="7"/>
      <c r="BS97" s="132" t="s">
        <v>78</v>
      </c>
      <c r="BT97" s="132" t="s">
        <v>87</v>
      </c>
      <c r="BU97" s="132" t="s">
        <v>80</v>
      </c>
      <c r="BV97" s="132" t="s">
        <v>81</v>
      </c>
      <c r="BW97" s="132" t="s">
        <v>95</v>
      </c>
      <c r="BX97" s="132" t="s">
        <v>5</v>
      </c>
      <c r="CL97" s="132" t="s">
        <v>1</v>
      </c>
      <c r="CM97" s="132" t="s">
        <v>89</v>
      </c>
    </row>
    <row r="98" s="4" customFormat="1" ht="16.5" customHeight="1">
      <c r="A98" s="120" t="s">
        <v>83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'01 - Plavecký bazén'!J32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98</v>
      </c>
      <c r="AR98" s="73"/>
      <c r="AS98" s="138">
        <v>0</v>
      </c>
      <c r="AT98" s="139">
        <f>ROUND(SUM(AV98:AW98),2)</f>
        <v>0</v>
      </c>
      <c r="AU98" s="140">
        <f>'01 - Plavecký bazén'!P120</f>
        <v>0</v>
      </c>
      <c r="AV98" s="139">
        <f>'01 - Plavecký bazén'!J35</f>
        <v>0</v>
      </c>
      <c r="AW98" s="139">
        <f>'01 - Plavecký bazén'!J36</f>
        <v>0</v>
      </c>
      <c r="AX98" s="139">
        <f>'01 - Plavecký bazén'!J37</f>
        <v>0</v>
      </c>
      <c r="AY98" s="139">
        <f>'01 - Plavecký bazén'!J38</f>
        <v>0</v>
      </c>
      <c r="AZ98" s="139">
        <f>'01 - Plavecký bazén'!F35</f>
        <v>0</v>
      </c>
      <c r="BA98" s="139">
        <f>'01 - Plavecký bazén'!F36</f>
        <v>0</v>
      </c>
      <c r="BB98" s="139">
        <f>'01 - Plavecký bazén'!F37</f>
        <v>0</v>
      </c>
      <c r="BC98" s="139">
        <f>'01 - Plavecký bazén'!F38</f>
        <v>0</v>
      </c>
      <c r="BD98" s="141">
        <f>'01 - Plavecký bazén'!F39</f>
        <v>0</v>
      </c>
      <c r="BE98" s="4"/>
      <c r="BT98" s="142" t="s">
        <v>89</v>
      </c>
      <c r="BV98" s="142" t="s">
        <v>81</v>
      </c>
      <c r="BW98" s="142" t="s">
        <v>99</v>
      </c>
      <c r="BX98" s="142" t="s">
        <v>95</v>
      </c>
      <c r="CL98" s="142" t="s">
        <v>1</v>
      </c>
    </row>
    <row r="99" s="4" customFormat="1" ht="16.5" customHeight="1">
      <c r="A99" s="120" t="s">
        <v>83</v>
      </c>
      <c r="B99" s="71"/>
      <c r="C99" s="134"/>
      <c r="D99" s="134"/>
      <c r="E99" s="135" t="s">
        <v>100</v>
      </c>
      <c r="F99" s="135"/>
      <c r="G99" s="135"/>
      <c r="H99" s="135"/>
      <c r="I99" s="135"/>
      <c r="J99" s="134"/>
      <c r="K99" s="135" t="s">
        <v>101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'02 - Vířivý bazén'!J32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98</v>
      </c>
      <c r="AR99" s="73"/>
      <c r="AS99" s="138">
        <v>0</v>
      </c>
      <c r="AT99" s="139">
        <f>ROUND(SUM(AV99:AW99),2)</f>
        <v>0</v>
      </c>
      <c r="AU99" s="140">
        <f>'02 - Vířivý bazén'!P120</f>
        <v>0</v>
      </c>
      <c r="AV99" s="139">
        <f>'02 - Vířivý bazén'!J35</f>
        <v>0</v>
      </c>
      <c r="AW99" s="139">
        <f>'02 - Vířivý bazén'!J36</f>
        <v>0</v>
      </c>
      <c r="AX99" s="139">
        <f>'02 - Vířivý bazén'!J37</f>
        <v>0</v>
      </c>
      <c r="AY99" s="139">
        <f>'02 - Vířivý bazén'!J38</f>
        <v>0</v>
      </c>
      <c r="AZ99" s="139">
        <f>'02 - Vířivý bazén'!F35</f>
        <v>0</v>
      </c>
      <c r="BA99" s="139">
        <f>'02 - Vířivý bazén'!F36</f>
        <v>0</v>
      </c>
      <c r="BB99" s="139">
        <f>'02 - Vířivý bazén'!F37</f>
        <v>0</v>
      </c>
      <c r="BC99" s="139">
        <f>'02 - Vířivý bazén'!F38</f>
        <v>0</v>
      </c>
      <c r="BD99" s="141">
        <f>'02 - Vířivý bazén'!F39</f>
        <v>0</v>
      </c>
      <c r="BE99" s="4"/>
      <c r="BT99" s="142" t="s">
        <v>89</v>
      </c>
      <c r="BV99" s="142" t="s">
        <v>81</v>
      </c>
      <c r="BW99" s="142" t="s">
        <v>102</v>
      </c>
      <c r="BX99" s="142" t="s">
        <v>95</v>
      </c>
      <c r="CL99" s="142" t="s">
        <v>1</v>
      </c>
    </row>
    <row r="100" s="7" customFormat="1" ht="16.5" customHeight="1">
      <c r="A100" s="120" t="s">
        <v>83</v>
      </c>
      <c r="B100" s="121"/>
      <c r="C100" s="122"/>
      <c r="D100" s="123" t="s">
        <v>103</v>
      </c>
      <c r="E100" s="123"/>
      <c r="F100" s="123"/>
      <c r="G100" s="123"/>
      <c r="H100" s="123"/>
      <c r="I100" s="124"/>
      <c r="J100" s="123" t="s">
        <v>104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'SO04 - Zdravotechnická in...'!J30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86</v>
      </c>
      <c r="AR100" s="127"/>
      <c r="AS100" s="128">
        <v>0</v>
      </c>
      <c r="AT100" s="129">
        <f>ROUND(SUM(AV100:AW100),2)</f>
        <v>0</v>
      </c>
      <c r="AU100" s="130">
        <f>'SO04 - Zdravotechnická in...'!P122</f>
        <v>0</v>
      </c>
      <c r="AV100" s="129">
        <f>'SO04 - Zdravotechnická in...'!J33</f>
        <v>0</v>
      </c>
      <c r="AW100" s="129">
        <f>'SO04 - Zdravotechnická in...'!J34</f>
        <v>0</v>
      </c>
      <c r="AX100" s="129">
        <f>'SO04 - Zdravotechnická in...'!J35</f>
        <v>0</v>
      </c>
      <c r="AY100" s="129">
        <f>'SO04 - Zdravotechnická in...'!J36</f>
        <v>0</v>
      </c>
      <c r="AZ100" s="129">
        <f>'SO04 - Zdravotechnická in...'!F33</f>
        <v>0</v>
      </c>
      <c r="BA100" s="129">
        <f>'SO04 - Zdravotechnická in...'!F34</f>
        <v>0</v>
      </c>
      <c r="BB100" s="129">
        <f>'SO04 - Zdravotechnická in...'!F35</f>
        <v>0</v>
      </c>
      <c r="BC100" s="129">
        <f>'SO04 - Zdravotechnická in...'!F36</f>
        <v>0</v>
      </c>
      <c r="BD100" s="131">
        <f>'SO04 - Zdravotechnická in...'!F37</f>
        <v>0</v>
      </c>
      <c r="BE100" s="7"/>
      <c r="BT100" s="132" t="s">
        <v>87</v>
      </c>
      <c r="BV100" s="132" t="s">
        <v>81</v>
      </c>
      <c r="BW100" s="132" t="s">
        <v>105</v>
      </c>
      <c r="BX100" s="132" t="s">
        <v>5</v>
      </c>
      <c r="CL100" s="132" t="s">
        <v>1</v>
      </c>
      <c r="CM100" s="132" t="s">
        <v>89</v>
      </c>
    </row>
    <row r="101" s="7" customFormat="1" ht="16.5" customHeight="1">
      <c r="A101" s="120" t="s">
        <v>83</v>
      </c>
      <c r="B101" s="121"/>
      <c r="C101" s="122"/>
      <c r="D101" s="123" t="s">
        <v>106</v>
      </c>
      <c r="E101" s="123"/>
      <c r="F101" s="123"/>
      <c r="G101" s="123"/>
      <c r="H101" s="123"/>
      <c r="I101" s="124"/>
      <c r="J101" s="123" t="s">
        <v>107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'SO05 - Měření a regulace'!J30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86</v>
      </c>
      <c r="AR101" s="127"/>
      <c r="AS101" s="128">
        <v>0</v>
      </c>
      <c r="AT101" s="129">
        <f>ROUND(SUM(AV101:AW101),2)</f>
        <v>0</v>
      </c>
      <c r="AU101" s="130">
        <f>'SO05 - Měření a regulace'!P118</f>
        <v>0</v>
      </c>
      <c r="AV101" s="129">
        <f>'SO05 - Měření a regulace'!J33</f>
        <v>0</v>
      </c>
      <c r="AW101" s="129">
        <f>'SO05 - Měření a regulace'!J34</f>
        <v>0</v>
      </c>
      <c r="AX101" s="129">
        <f>'SO05 - Měření a regulace'!J35</f>
        <v>0</v>
      </c>
      <c r="AY101" s="129">
        <f>'SO05 - Měření a regulace'!J36</f>
        <v>0</v>
      </c>
      <c r="AZ101" s="129">
        <f>'SO05 - Měření a regulace'!F33</f>
        <v>0</v>
      </c>
      <c r="BA101" s="129">
        <f>'SO05 - Měření a regulace'!F34</f>
        <v>0</v>
      </c>
      <c r="BB101" s="129">
        <f>'SO05 - Měření a regulace'!F35</f>
        <v>0</v>
      </c>
      <c r="BC101" s="129">
        <f>'SO05 - Měření a regulace'!F36</f>
        <v>0</v>
      </c>
      <c r="BD101" s="131">
        <f>'SO05 - Měření a regulace'!F37</f>
        <v>0</v>
      </c>
      <c r="BE101" s="7"/>
      <c r="BT101" s="132" t="s">
        <v>87</v>
      </c>
      <c r="BV101" s="132" t="s">
        <v>81</v>
      </c>
      <c r="BW101" s="132" t="s">
        <v>108</v>
      </c>
      <c r="BX101" s="132" t="s">
        <v>5</v>
      </c>
      <c r="CL101" s="132" t="s">
        <v>1</v>
      </c>
      <c r="CM101" s="132" t="s">
        <v>89</v>
      </c>
    </row>
    <row r="102" s="7" customFormat="1" ht="16.5" customHeight="1">
      <c r="A102" s="120" t="s">
        <v>83</v>
      </c>
      <c r="B102" s="121"/>
      <c r="C102" s="122"/>
      <c r="D102" s="123" t="s">
        <v>109</v>
      </c>
      <c r="E102" s="123"/>
      <c r="F102" s="123"/>
      <c r="G102" s="123"/>
      <c r="H102" s="123"/>
      <c r="I102" s="124"/>
      <c r="J102" s="123" t="s">
        <v>110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'SO06 - Elektroinstalace'!J30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86</v>
      </c>
      <c r="AR102" s="127"/>
      <c r="AS102" s="128">
        <v>0</v>
      </c>
      <c r="AT102" s="129">
        <f>ROUND(SUM(AV102:AW102),2)</f>
        <v>0</v>
      </c>
      <c r="AU102" s="130">
        <f>'SO06 - Elektroinstalace'!P124</f>
        <v>0</v>
      </c>
      <c r="AV102" s="129">
        <f>'SO06 - Elektroinstalace'!J33</f>
        <v>0</v>
      </c>
      <c r="AW102" s="129">
        <f>'SO06 - Elektroinstalace'!J34</f>
        <v>0</v>
      </c>
      <c r="AX102" s="129">
        <f>'SO06 - Elektroinstalace'!J35</f>
        <v>0</v>
      </c>
      <c r="AY102" s="129">
        <f>'SO06 - Elektroinstalace'!J36</f>
        <v>0</v>
      </c>
      <c r="AZ102" s="129">
        <f>'SO06 - Elektroinstalace'!F33</f>
        <v>0</v>
      </c>
      <c r="BA102" s="129">
        <f>'SO06 - Elektroinstalace'!F34</f>
        <v>0</v>
      </c>
      <c r="BB102" s="129">
        <f>'SO06 - Elektroinstalace'!F35</f>
        <v>0</v>
      </c>
      <c r="BC102" s="129">
        <f>'SO06 - Elektroinstalace'!F36</f>
        <v>0</v>
      </c>
      <c r="BD102" s="131">
        <f>'SO06 - Elektroinstalace'!F37</f>
        <v>0</v>
      </c>
      <c r="BE102" s="7"/>
      <c r="BT102" s="132" t="s">
        <v>87</v>
      </c>
      <c r="BV102" s="132" t="s">
        <v>81</v>
      </c>
      <c r="BW102" s="132" t="s">
        <v>111</v>
      </c>
      <c r="BX102" s="132" t="s">
        <v>5</v>
      </c>
      <c r="CL102" s="132" t="s">
        <v>1</v>
      </c>
      <c r="CM102" s="132" t="s">
        <v>89</v>
      </c>
    </row>
    <row r="103" s="7" customFormat="1" ht="16.5" customHeight="1">
      <c r="A103" s="120" t="s">
        <v>83</v>
      </c>
      <c r="B103" s="121"/>
      <c r="C103" s="122"/>
      <c r="D103" s="123" t="s">
        <v>112</v>
      </c>
      <c r="E103" s="123"/>
      <c r="F103" s="123"/>
      <c r="G103" s="123"/>
      <c r="H103" s="123"/>
      <c r="I103" s="124"/>
      <c r="J103" s="123" t="s">
        <v>113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'SO07 - Vzduchotechnika'!J30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86</v>
      </c>
      <c r="AR103" s="127"/>
      <c r="AS103" s="128">
        <v>0</v>
      </c>
      <c r="AT103" s="129">
        <f>ROUND(SUM(AV103:AW103),2)</f>
        <v>0</v>
      </c>
      <c r="AU103" s="130">
        <f>'SO07 - Vzduchotechnika'!P118</f>
        <v>0</v>
      </c>
      <c r="AV103" s="129">
        <f>'SO07 - Vzduchotechnika'!J33</f>
        <v>0</v>
      </c>
      <c r="AW103" s="129">
        <f>'SO07 - Vzduchotechnika'!J34</f>
        <v>0</v>
      </c>
      <c r="AX103" s="129">
        <f>'SO07 - Vzduchotechnika'!J35</f>
        <v>0</v>
      </c>
      <c r="AY103" s="129">
        <f>'SO07 - Vzduchotechnika'!J36</f>
        <v>0</v>
      </c>
      <c r="AZ103" s="129">
        <f>'SO07 - Vzduchotechnika'!F33</f>
        <v>0</v>
      </c>
      <c r="BA103" s="129">
        <f>'SO07 - Vzduchotechnika'!F34</f>
        <v>0</v>
      </c>
      <c r="BB103" s="129">
        <f>'SO07 - Vzduchotechnika'!F35</f>
        <v>0</v>
      </c>
      <c r="BC103" s="129">
        <f>'SO07 - Vzduchotechnika'!F36</f>
        <v>0</v>
      </c>
      <c r="BD103" s="131">
        <f>'SO07 - Vzduchotechnika'!F37</f>
        <v>0</v>
      </c>
      <c r="BE103" s="7"/>
      <c r="BT103" s="132" t="s">
        <v>87</v>
      </c>
      <c r="BV103" s="132" t="s">
        <v>81</v>
      </c>
      <c r="BW103" s="132" t="s">
        <v>114</v>
      </c>
      <c r="BX103" s="132" t="s">
        <v>5</v>
      </c>
      <c r="CL103" s="132" t="s">
        <v>1</v>
      </c>
      <c r="CM103" s="132" t="s">
        <v>89</v>
      </c>
    </row>
    <row r="104" s="7" customFormat="1" ht="16.5" customHeight="1">
      <c r="A104" s="120" t="s">
        <v>83</v>
      </c>
      <c r="B104" s="121"/>
      <c r="C104" s="122"/>
      <c r="D104" s="123" t="s">
        <v>115</v>
      </c>
      <c r="E104" s="123"/>
      <c r="F104" s="123"/>
      <c r="G104" s="123"/>
      <c r="H104" s="123"/>
      <c r="I104" s="124"/>
      <c r="J104" s="123" t="s">
        <v>116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'SO08 - Vytápění'!J30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86</v>
      </c>
      <c r="AR104" s="127"/>
      <c r="AS104" s="128">
        <v>0</v>
      </c>
      <c r="AT104" s="129">
        <f>ROUND(SUM(AV104:AW104),2)</f>
        <v>0</v>
      </c>
      <c r="AU104" s="130">
        <f>'SO08 - Vytápění'!P118</f>
        <v>0</v>
      </c>
      <c r="AV104" s="129">
        <f>'SO08 - Vytápění'!J33</f>
        <v>0</v>
      </c>
      <c r="AW104" s="129">
        <f>'SO08 - Vytápění'!J34</f>
        <v>0</v>
      </c>
      <c r="AX104" s="129">
        <f>'SO08 - Vytápění'!J35</f>
        <v>0</v>
      </c>
      <c r="AY104" s="129">
        <f>'SO08 - Vytápění'!J36</f>
        <v>0</v>
      </c>
      <c r="AZ104" s="129">
        <f>'SO08 - Vytápění'!F33</f>
        <v>0</v>
      </c>
      <c r="BA104" s="129">
        <f>'SO08 - Vytápění'!F34</f>
        <v>0</v>
      </c>
      <c r="BB104" s="129">
        <f>'SO08 - Vytápění'!F35</f>
        <v>0</v>
      </c>
      <c r="BC104" s="129">
        <f>'SO08 - Vytápění'!F36</f>
        <v>0</v>
      </c>
      <c r="BD104" s="131">
        <f>'SO08 - Vytápění'!F37</f>
        <v>0</v>
      </c>
      <c r="BE104" s="7"/>
      <c r="BT104" s="132" t="s">
        <v>87</v>
      </c>
      <c r="BV104" s="132" t="s">
        <v>81</v>
      </c>
      <c r="BW104" s="132" t="s">
        <v>117</v>
      </c>
      <c r="BX104" s="132" t="s">
        <v>5</v>
      </c>
      <c r="CL104" s="132" t="s">
        <v>1</v>
      </c>
      <c r="CM104" s="132" t="s">
        <v>89</v>
      </c>
    </row>
    <row r="105" s="7" customFormat="1" ht="16.5" customHeight="1">
      <c r="A105" s="120" t="s">
        <v>83</v>
      </c>
      <c r="B105" s="121"/>
      <c r="C105" s="122"/>
      <c r="D105" s="123" t="s">
        <v>118</v>
      </c>
      <c r="E105" s="123"/>
      <c r="F105" s="123"/>
      <c r="G105" s="123"/>
      <c r="H105" s="123"/>
      <c r="I105" s="124"/>
      <c r="J105" s="123" t="s">
        <v>119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'SO09 - Vedlejší rozpočtov...'!J30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86</v>
      </c>
      <c r="AR105" s="127"/>
      <c r="AS105" s="143">
        <v>0</v>
      </c>
      <c r="AT105" s="144">
        <f>ROUND(SUM(AV105:AW105),2)</f>
        <v>0</v>
      </c>
      <c r="AU105" s="145">
        <f>'SO09 - Vedlejší rozpočtov...'!P122</f>
        <v>0</v>
      </c>
      <c r="AV105" s="144">
        <f>'SO09 - Vedlejší rozpočtov...'!J33</f>
        <v>0</v>
      </c>
      <c r="AW105" s="144">
        <f>'SO09 - Vedlejší rozpočtov...'!J34</f>
        <v>0</v>
      </c>
      <c r="AX105" s="144">
        <f>'SO09 - Vedlejší rozpočtov...'!J35</f>
        <v>0</v>
      </c>
      <c r="AY105" s="144">
        <f>'SO09 - Vedlejší rozpočtov...'!J36</f>
        <v>0</v>
      </c>
      <c r="AZ105" s="144">
        <f>'SO09 - Vedlejší rozpočtov...'!F33</f>
        <v>0</v>
      </c>
      <c r="BA105" s="144">
        <f>'SO09 - Vedlejší rozpočtov...'!F34</f>
        <v>0</v>
      </c>
      <c r="BB105" s="144">
        <f>'SO09 - Vedlejší rozpočtov...'!F35</f>
        <v>0</v>
      </c>
      <c r="BC105" s="144">
        <f>'SO09 - Vedlejší rozpočtov...'!F36</f>
        <v>0</v>
      </c>
      <c r="BD105" s="146">
        <f>'SO09 - Vedlejší rozpočtov...'!F37</f>
        <v>0</v>
      </c>
      <c r="BE105" s="7"/>
      <c r="BT105" s="132" t="s">
        <v>87</v>
      </c>
      <c r="BV105" s="132" t="s">
        <v>81</v>
      </c>
      <c r="BW105" s="132" t="s">
        <v>120</v>
      </c>
      <c r="BX105" s="132" t="s">
        <v>5</v>
      </c>
      <c r="CL105" s="132" t="s">
        <v>1</v>
      </c>
      <c r="CM105" s="132" t="s">
        <v>89</v>
      </c>
    </row>
    <row r="106" s="2" customFormat="1" ht="30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</sheetData>
  <sheetProtection sheet="1" formatColumns="0" formatRows="0" objects="1" scenarios="1" spinCount="100000" saltValue="dSByxMRnGD0PqEwT2zr9513sOOLDCH8I9OS6xCM8OOMYK6mdlw2wHU6MNPRWrhxhJAUBaqmn01/S+johb4eNKA==" hashValue="fOS4bNJZMKWBRQIUe5KLcuZTsw+9dUfpKxan+VDEcmDVzc9gU8NmCrUrLtfm5AyUNLOxyiEgaUTYxtCV+gRQtA==" algorithmName="SHA-512" password="CC35"/>
  <mergeCells count="82">
    <mergeCell ref="C92:G92"/>
    <mergeCell ref="D97:H97"/>
    <mergeCell ref="D104:H104"/>
    <mergeCell ref="D103:H103"/>
    <mergeCell ref="D102:H102"/>
    <mergeCell ref="D101:H101"/>
    <mergeCell ref="D95:H95"/>
    <mergeCell ref="D100:H100"/>
    <mergeCell ref="D96:H96"/>
    <mergeCell ref="E98:I98"/>
    <mergeCell ref="E99:I99"/>
    <mergeCell ref="I92:AF92"/>
    <mergeCell ref="J97:AF97"/>
    <mergeCell ref="J96:AF96"/>
    <mergeCell ref="J104:AF104"/>
    <mergeCell ref="J100:AF100"/>
    <mergeCell ref="J95:AF95"/>
    <mergeCell ref="J101:AF101"/>
    <mergeCell ref="J102:AF102"/>
    <mergeCell ref="J103:AF103"/>
    <mergeCell ref="K99:AF99"/>
    <mergeCell ref="K98:AF98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8:AM98"/>
    <mergeCell ref="AG103:AM103"/>
    <mergeCell ref="AG102:AM102"/>
    <mergeCell ref="AG92:AM92"/>
    <mergeCell ref="AG97:AM97"/>
    <mergeCell ref="AG101:AM101"/>
    <mergeCell ref="AG95:AM95"/>
    <mergeCell ref="AG100:AM100"/>
    <mergeCell ref="AG96:AM96"/>
    <mergeCell ref="AG99:AM99"/>
    <mergeCell ref="AG104:AM104"/>
    <mergeCell ref="AM90:AP90"/>
    <mergeCell ref="AM89:AP89"/>
    <mergeCell ref="AM87:AN87"/>
    <mergeCell ref="AN99:AP99"/>
    <mergeCell ref="AN98:AP98"/>
    <mergeCell ref="AN101:AP101"/>
    <mergeCell ref="AN102:AP102"/>
    <mergeCell ref="AN96:AP96"/>
    <mergeCell ref="AN95:AP95"/>
    <mergeCell ref="AN103:AP103"/>
    <mergeCell ref="AN97:AP97"/>
    <mergeCell ref="AN104:AP104"/>
    <mergeCell ref="AN100:AP100"/>
    <mergeCell ref="AN92:AP92"/>
    <mergeCell ref="AS89:AT91"/>
    <mergeCell ref="AN105:AP105"/>
    <mergeCell ref="AG105:AM105"/>
    <mergeCell ref="AN94:AP94"/>
  </mergeCells>
  <hyperlinks>
    <hyperlink ref="A95" location="'SO01 - Stavební část'!C2" display="/"/>
    <hyperlink ref="A96" location="'SO02 - Nerezové bazény'!C2" display="/"/>
    <hyperlink ref="A98" location="'01 - Plavecký bazén'!C2" display="/"/>
    <hyperlink ref="A99" location="'02 - Vířivý bazén'!C2" display="/"/>
    <hyperlink ref="A100" location="'SO04 - Zdravotechnická in...'!C2" display="/"/>
    <hyperlink ref="A101" location="'SO05 - Měření a regulace'!C2" display="/"/>
    <hyperlink ref="A102" location="'SO06 - Elektroinstalace'!C2" display="/"/>
    <hyperlink ref="A103" location="'SO07 - Vzduchotechnika'!C2" display="/"/>
    <hyperlink ref="A104" location="'SO08 - Vytápění'!C2" display="/"/>
    <hyperlink ref="A105" location="'SO09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ROUND((SUM(BE142:BE2654)),  2)</f>
        <v>0</v>
      </c>
      <c r="G33" s="39"/>
      <c r="H33" s="39"/>
      <c r="I33" s="165">
        <v>0.20999999999999999</v>
      </c>
      <c r="J33" s="164">
        <f>ROUND(((SUM(BE142:BE2654))*I33),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ROUND((SUM(BF142:BF2654)),  2)</f>
        <v>0</v>
      </c>
      <c r="G34" s="39"/>
      <c r="H34" s="39"/>
      <c r="I34" s="165">
        <v>0.14999999999999999</v>
      </c>
      <c r="J34" s="164">
        <f>ROUND(((SUM(BF142:BF2654))*I34),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ROUND((SUM(BG142:BG2654)),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ROUND((SUM(BH142:BH2654)),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ROUND((SUM(BI142:BI2654)),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129</v>
      </c>
      <c r="E97" s="192"/>
      <c r="F97" s="192"/>
      <c r="G97" s="192"/>
      <c r="H97" s="192"/>
      <c r="I97" s="192"/>
      <c r="J97" s="193">
        <f>J143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130</v>
      </c>
      <c r="E98" s="197"/>
      <c r="F98" s="197"/>
      <c r="G98" s="197"/>
      <c r="H98" s="197"/>
      <c r="I98" s="197"/>
      <c r="J98" s="198">
        <f>J144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131</v>
      </c>
      <c r="E99" s="197"/>
      <c r="F99" s="197"/>
      <c r="G99" s="197"/>
      <c r="H99" s="197"/>
      <c r="I99" s="197"/>
      <c r="J99" s="198">
        <f>J286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J520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133</v>
      </c>
      <c r="E101" s="197"/>
      <c r="F101" s="197"/>
      <c r="G101" s="197"/>
      <c r="H101" s="197"/>
      <c r="I101" s="197"/>
      <c r="J101" s="198">
        <f>J671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134</v>
      </c>
      <c r="E102" s="197"/>
      <c r="F102" s="197"/>
      <c r="G102" s="197"/>
      <c r="H102" s="197"/>
      <c r="I102" s="197"/>
      <c r="J102" s="198">
        <f>J825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135</v>
      </c>
      <c r="E103" s="197"/>
      <c r="F103" s="197"/>
      <c r="G103" s="197"/>
      <c r="H103" s="197"/>
      <c r="I103" s="197"/>
      <c r="J103" s="198">
        <f>J1141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136</v>
      </c>
      <c r="E104" s="197"/>
      <c r="F104" s="197"/>
      <c r="G104" s="197"/>
      <c r="H104" s="197"/>
      <c r="I104" s="197"/>
      <c r="J104" s="198">
        <f>J1160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137</v>
      </c>
      <c r="E105" s="197"/>
      <c r="F105" s="197"/>
      <c r="G105" s="197"/>
      <c r="H105" s="197"/>
      <c r="I105" s="197"/>
      <c r="J105" s="198">
        <f>J1595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138</v>
      </c>
      <c r="E106" s="197"/>
      <c r="F106" s="197"/>
      <c r="G106" s="197"/>
      <c r="H106" s="197"/>
      <c r="I106" s="197"/>
      <c r="J106" s="198">
        <f>J1608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139</v>
      </c>
      <c r="E107" s="192"/>
      <c r="F107" s="192"/>
      <c r="G107" s="192"/>
      <c r="H107" s="192"/>
      <c r="I107" s="192"/>
      <c r="J107" s="193">
        <f>J1610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140</v>
      </c>
      <c r="E108" s="197"/>
      <c r="F108" s="197"/>
      <c r="G108" s="197"/>
      <c r="H108" s="197"/>
      <c r="I108" s="197"/>
      <c r="J108" s="198">
        <f>J1611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141</v>
      </c>
      <c r="E109" s="197"/>
      <c r="F109" s="197"/>
      <c r="G109" s="197"/>
      <c r="H109" s="197"/>
      <c r="I109" s="197"/>
      <c r="J109" s="198">
        <f>J1745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142</v>
      </c>
      <c r="E110" s="197"/>
      <c r="F110" s="197"/>
      <c r="G110" s="197"/>
      <c r="H110" s="197"/>
      <c r="I110" s="197"/>
      <c r="J110" s="198">
        <f>J1781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143</v>
      </c>
      <c r="E111" s="197"/>
      <c r="F111" s="197"/>
      <c r="G111" s="197"/>
      <c r="H111" s="197"/>
      <c r="I111" s="197"/>
      <c r="J111" s="198">
        <f>J1888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144</v>
      </c>
      <c r="E112" s="197"/>
      <c r="F112" s="197"/>
      <c r="G112" s="197"/>
      <c r="H112" s="197"/>
      <c r="I112" s="197"/>
      <c r="J112" s="198">
        <f>J1908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145</v>
      </c>
      <c r="E113" s="197"/>
      <c r="F113" s="197"/>
      <c r="G113" s="197"/>
      <c r="H113" s="197"/>
      <c r="I113" s="197"/>
      <c r="J113" s="198">
        <f>J1919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146</v>
      </c>
      <c r="E114" s="197"/>
      <c r="F114" s="197"/>
      <c r="G114" s="197"/>
      <c r="H114" s="197"/>
      <c r="I114" s="197"/>
      <c r="J114" s="198">
        <f>J1926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147</v>
      </c>
      <c r="E115" s="197"/>
      <c r="F115" s="197"/>
      <c r="G115" s="197"/>
      <c r="H115" s="197"/>
      <c r="I115" s="197"/>
      <c r="J115" s="198">
        <f>J1955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148</v>
      </c>
      <c r="E116" s="197"/>
      <c r="F116" s="197"/>
      <c r="G116" s="197"/>
      <c r="H116" s="197"/>
      <c r="I116" s="197"/>
      <c r="J116" s="198">
        <f>J2013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149</v>
      </c>
      <c r="E117" s="197"/>
      <c r="F117" s="197"/>
      <c r="G117" s="197"/>
      <c r="H117" s="197"/>
      <c r="I117" s="197"/>
      <c r="J117" s="198">
        <f>J2081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150</v>
      </c>
      <c r="E118" s="197"/>
      <c r="F118" s="197"/>
      <c r="G118" s="197"/>
      <c r="H118" s="197"/>
      <c r="I118" s="197"/>
      <c r="J118" s="198">
        <f>J2163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151</v>
      </c>
      <c r="E119" s="197"/>
      <c r="F119" s="197"/>
      <c r="G119" s="197"/>
      <c r="H119" s="197"/>
      <c r="I119" s="197"/>
      <c r="J119" s="198">
        <f>J2220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152</v>
      </c>
      <c r="E120" s="197"/>
      <c r="F120" s="197"/>
      <c r="G120" s="197"/>
      <c r="H120" s="197"/>
      <c r="I120" s="197"/>
      <c r="J120" s="198">
        <f>J2380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153</v>
      </c>
      <c r="E121" s="197"/>
      <c r="F121" s="197"/>
      <c r="G121" s="197"/>
      <c r="H121" s="197"/>
      <c r="I121" s="197"/>
      <c r="J121" s="198">
        <f>J2509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154</v>
      </c>
      <c r="E122" s="197"/>
      <c r="F122" s="197"/>
      <c r="G122" s="197"/>
      <c r="H122" s="197"/>
      <c r="I122" s="197"/>
      <c r="J122" s="198">
        <f>J2610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155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4" t="str">
        <f>E7</f>
        <v>Stavební úpravy a přístavba krytého bazénu ve Studénce, Budovatelská 769, 742 13 Studénka - Butovice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122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SO01 - 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 xml:space="preserve"> </v>
      </c>
      <c r="G136" s="41"/>
      <c r="H136" s="41"/>
      <c r="I136" s="33" t="s">
        <v>22</v>
      </c>
      <c r="J136" s="80" t="str">
        <f>IF(J12="","",J12)</f>
        <v>26.10.2021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Město Studénka</v>
      </c>
      <c r="G138" s="41"/>
      <c r="H138" s="41"/>
      <c r="I138" s="33" t="s">
        <v>32</v>
      </c>
      <c r="J138" s="37" t="str">
        <f>E21</f>
        <v>Michal Pospíšil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IF(E18="","",E18)</f>
        <v>Vyplň údaj</v>
      </c>
      <c r="G139" s="41"/>
      <c r="H139" s="41"/>
      <c r="I139" s="33" t="s">
        <v>37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0"/>
      <c r="B141" s="201"/>
      <c r="C141" s="202" t="s">
        <v>156</v>
      </c>
      <c r="D141" s="203" t="s">
        <v>64</v>
      </c>
      <c r="E141" s="203" t="s">
        <v>60</v>
      </c>
      <c r="F141" s="203" t="s">
        <v>61</v>
      </c>
      <c r="G141" s="203" t="s">
        <v>157</v>
      </c>
      <c r="H141" s="203" t="s">
        <v>158</v>
      </c>
      <c r="I141" s="203" t="s">
        <v>159</v>
      </c>
      <c r="J141" s="204" t="s">
        <v>126</v>
      </c>
      <c r="K141" s="205" t="s">
        <v>160</v>
      </c>
      <c r="L141" s="206"/>
      <c r="M141" s="101" t="s">
        <v>1</v>
      </c>
      <c r="N141" s="102" t="s">
        <v>43</v>
      </c>
      <c r="O141" s="102" t="s">
        <v>161</v>
      </c>
      <c r="P141" s="102" t="s">
        <v>162</v>
      </c>
      <c r="Q141" s="102" t="s">
        <v>163</v>
      </c>
      <c r="R141" s="102" t="s">
        <v>164</v>
      </c>
      <c r="S141" s="102" t="s">
        <v>165</v>
      </c>
      <c r="T141" s="103" t="s">
        <v>166</v>
      </c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</row>
    <row r="142" s="2" customFormat="1" ht="22.8" customHeight="1">
      <c r="A142" s="39"/>
      <c r="B142" s="40"/>
      <c r="C142" s="108" t="s">
        <v>167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P143+P1610</f>
        <v>0</v>
      </c>
      <c r="Q142" s="105"/>
      <c r="R142" s="209">
        <f>R143+R1610</f>
        <v>511.59102655999999</v>
      </c>
      <c r="S142" s="105"/>
      <c r="T142" s="210">
        <f>T143+T1610</f>
        <v>107.18559079999997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78</v>
      </c>
      <c r="AU142" s="18" t="s">
        <v>128</v>
      </c>
      <c r="BK142" s="211">
        <f>BK143+BK1610</f>
        <v>0</v>
      </c>
    </row>
    <row r="143" s="12" customFormat="1" ht="25.92" customHeight="1">
      <c r="A143" s="12"/>
      <c r="B143" s="212"/>
      <c r="C143" s="213"/>
      <c r="D143" s="214" t="s">
        <v>78</v>
      </c>
      <c r="E143" s="215" t="s">
        <v>168</v>
      </c>
      <c r="F143" s="215" t="s">
        <v>169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P144+P286+P520+P671+P825+P1141+P1160+P1595+P1608</f>
        <v>0</v>
      </c>
      <c r="Q143" s="220"/>
      <c r="R143" s="221">
        <f>R144+R286+R520+R671+R825+R1141+R1160+R1595+R1608</f>
        <v>480.23111160999997</v>
      </c>
      <c r="S143" s="220"/>
      <c r="T143" s="222">
        <f>T144+T286+T520+T671+T825+T1141+T1160+T1595+T1608</f>
        <v>105.11408679999997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87</v>
      </c>
      <c r="AT143" s="224" t="s">
        <v>78</v>
      </c>
      <c r="AU143" s="224" t="s">
        <v>79</v>
      </c>
      <c r="AY143" s="223" t="s">
        <v>170</v>
      </c>
      <c r="BK143" s="225">
        <f>BK144+BK286+BK520+BK671+BK825+BK1141+BK1160+BK1595+BK1608</f>
        <v>0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87</v>
      </c>
      <c r="F144" s="226" t="s">
        <v>171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SUM(P145:P285)</f>
        <v>0</v>
      </c>
      <c r="Q144" s="220"/>
      <c r="R144" s="221">
        <f>SUM(R145:R285)</f>
        <v>37.275729000000005</v>
      </c>
      <c r="S144" s="220"/>
      <c r="T144" s="222">
        <f>SUM(T145:T285)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87</v>
      </c>
      <c r="AT144" s="224" t="s">
        <v>78</v>
      </c>
      <c r="AU144" s="224" t="s">
        <v>87</v>
      </c>
      <c r="AY144" s="223" t="s">
        <v>170</v>
      </c>
      <c r="BK144" s="225">
        <f>SUM(BK145:BK285)</f>
        <v>0</v>
      </c>
    </row>
    <row r="145" s="2" customFormat="1" ht="24.15" customHeight="1">
      <c r="A145" s="39"/>
      <c r="B145" s="40"/>
      <c r="C145" s="228" t="s">
        <v>87</v>
      </c>
      <c r="D145" s="228" t="s">
        <v>172</v>
      </c>
      <c r="E145" s="229" t="s">
        <v>173</v>
      </c>
      <c r="F145" s="230" t="s">
        <v>174</v>
      </c>
      <c r="G145" s="231" t="s">
        <v>175</v>
      </c>
      <c r="H145" s="232">
        <v>35.350000000000001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176</v>
      </c>
      <c r="AT145" s="240" t="s">
        <v>172</v>
      </c>
      <c r="AU145" s="240" t="s">
        <v>89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176</v>
      </c>
      <c r="BM145" s="240" t="s">
        <v>177</v>
      </c>
    </row>
    <row r="146" s="13" customFormat="1">
      <c r="A146" s="13"/>
      <c r="B146" s="242"/>
      <c r="C146" s="243"/>
      <c r="D146" s="244" t="s">
        <v>178</v>
      </c>
      <c r="E146" s="245" t="s">
        <v>1</v>
      </c>
      <c r="F146" s="246" t="s">
        <v>179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178</v>
      </c>
      <c r="AU146" s="252" t="s">
        <v>89</v>
      </c>
      <c r="AV146" s="13" t="s">
        <v>87</v>
      </c>
      <c r="AW146" s="13" t="s">
        <v>36</v>
      </c>
      <c r="AX146" s="13" t="s">
        <v>79</v>
      </c>
      <c r="AY146" s="252" t="s">
        <v>170</v>
      </c>
    </row>
    <row r="147" s="13" customFormat="1">
      <c r="A147" s="13"/>
      <c r="B147" s="242"/>
      <c r="C147" s="243"/>
      <c r="D147" s="244" t="s">
        <v>178</v>
      </c>
      <c r="E147" s="245" t="s">
        <v>1</v>
      </c>
      <c r="F147" s="246" t="s">
        <v>180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178</v>
      </c>
      <c r="AU147" s="252" t="s">
        <v>89</v>
      </c>
      <c r="AV147" s="13" t="s">
        <v>87</v>
      </c>
      <c r="AW147" s="13" t="s">
        <v>36</v>
      </c>
      <c r="AX147" s="13" t="s">
        <v>79</v>
      </c>
      <c r="AY147" s="252" t="s">
        <v>170</v>
      </c>
    </row>
    <row r="148" s="14" customFormat="1">
      <c r="A148" s="14"/>
      <c r="B148" s="253"/>
      <c r="C148" s="254"/>
      <c r="D148" s="244" t="s">
        <v>178</v>
      </c>
      <c r="E148" s="255" t="s">
        <v>1</v>
      </c>
      <c r="F148" s="256" t="s">
        <v>181</v>
      </c>
      <c r="G148" s="254"/>
      <c r="H148" s="257">
        <v>32.5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178</v>
      </c>
      <c r="AU148" s="263" t="s">
        <v>89</v>
      </c>
      <c r="AV148" s="14" t="s">
        <v>89</v>
      </c>
      <c r="AW148" s="14" t="s">
        <v>36</v>
      </c>
      <c r="AX148" s="14" t="s">
        <v>79</v>
      </c>
      <c r="AY148" s="263" t="s">
        <v>170</v>
      </c>
    </row>
    <row r="149" s="14" customFormat="1">
      <c r="A149" s="14"/>
      <c r="B149" s="253"/>
      <c r="C149" s="254"/>
      <c r="D149" s="244" t="s">
        <v>178</v>
      </c>
      <c r="E149" s="255" t="s">
        <v>1</v>
      </c>
      <c r="F149" s="256" t="s">
        <v>182</v>
      </c>
      <c r="G149" s="254"/>
      <c r="H149" s="257">
        <v>2.8500000000000001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178</v>
      </c>
      <c r="AU149" s="263" t="s">
        <v>89</v>
      </c>
      <c r="AV149" s="14" t="s">
        <v>89</v>
      </c>
      <c r="AW149" s="14" t="s">
        <v>36</v>
      </c>
      <c r="AX149" s="14" t="s">
        <v>79</v>
      </c>
      <c r="AY149" s="263" t="s">
        <v>170</v>
      </c>
    </row>
    <row r="150" s="15" customFormat="1">
      <c r="A150" s="15"/>
      <c r="B150" s="264"/>
      <c r="C150" s="265"/>
      <c r="D150" s="244" t="s">
        <v>178</v>
      </c>
      <c r="E150" s="266" t="s">
        <v>1</v>
      </c>
      <c r="F150" s="267" t="s">
        <v>183</v>
      </c>
      <c r="G150" s="265"/>
      <c r="H150" s="268">
        <v>35.350000000000001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178</v>
      </c>
      <c r="AU150" s="274" t="s">
        <v>89</v>
      </c>
      <c r="AV150" s="15" t="s">
        <v>176</v>
      </c>
      <c r="AW150" s="15" t="s">
        <v>36</v>
      </c>
      <c r="AX150" s="15" t="s">
        <v>87</v>
      </c>
      <c r="AY150" s="274" t="s">
        <v>170</v>
      </c>
    </row>
    <row r="151" s="2" customFormat="1" ht="24.15" customHeight="1">
      <c r="A151" s="39"/>
      <c r="B151" s="40"/>
      <c r="C151" s="228" t="s">
        <v>89</v>
      </c>
      <c r="D151" s="228" t="s">
        <v>172</v>
      </c>
      <c r="E151" s="229" t="s">
        <v>184</v>
      </c>
      <c r="F151" s="230" t="s">
        <v>185</v>
      </c>
      <c r="G151" s="231" t="s">
        <v>175</v>
      </c>
      <c r="H151" s="232">
        <v>140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176</v>
      </c>
      <c r="AT151" s="240" t="s">
        <v>172</v>
      </c>
      <c r="AU151" s="240" t="s">
        <v>89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176</v>
      </c>
      <c r="BM151" s="240" t="s">
        <v>186</v>
      </c>
    </row>
    <row r="152" s="13" customFormat="1">
      <c r="A152" s="13"/>
      <c r="B152" s="242"/>
      <c r="C152" s="243"/>
      <c r="D152" s="244" t="s">
        <v>178</v>
      </c>
      <c r="E152" s="245" t="s">
        <v>1</v>
      </c>
      <c r="F152" s="246" t="s">
        <v>187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178</v>
      </c>
      <c r="AU152" s="252" t="s">
        <v>89</v>
      </c>
      <c r="AV152" s="13" t="s">
        <v>87</v>
      </c>
      <c r="AW152" s="13" t="s">
        <v>36</v>
      </c>
      <c r="AX152" s="13" t="s">
        <v>79</v>
      </c>
      <c r="AY152" s="252" t="s">
        <v>170</v>
      </c>
    </row>
    <row r="153" s="14" customFormat="1">
      <c r="A153" s="14"/>
      <c r="B153" s="253"/>
      <c r="C153" s="254"/>
      <c r="D153" s="244" t="s">
        <v>178</v>
      </c>
      <c r="E153" s="255" t="s">
        <v>1</v>
      </c>
      <c r="F153" s="256" t="s">
        <v>188</v>
      </c>
      <c r="G153" s="254"/>
      <c r="H153" s="257">
        <v>140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178</v>
      </c>
      <c r="AU153" s="263" t="s">
        <v>89</v>
      </c>
      <c r="AV153" s="14" t="s">
        <v>89</v>
      </c>
      <c r="AW153" s="14" t="s">
        <v>36</v>
      </c>
      <c r="AX153" s="14" t="s">
        <v>79</v>
      </c>
      <c r="AY153" s="263" t="s">
        <v>170</v>
      </c>
    </row>
    <row r="154" s="15" customFormat="1">
      <c r="A154" s="15"/>
      <c r="B154" s="264"/>
      <c r="C154" s="265"/>
      <c r="D154" s="244" t="s">
        <v>178</v>
      </c>
      <c r="E154" s="266" t="s">
        <v>1</v>
      </c>
      <c r="F154" s="267" t="s">
        <v>183</v>
      </c>
      <c r="G154" s="265"/>
      <c r="H154" s="268">
        <v>140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178</v>
      </c>
      <c r="AU154" s="274" t="s">
        <v>89</v>
      </c>
      <c r="AV154" s="15" t="s">
        <v>176</v>
      </c>
      <c r="AW154" s="15" t="s">
        <v>36</v>
      </c>
      <c r="AX154" s="15" t="s">
        <v>87</v>
      </c>
      <c r="AY154" s="274" t="s">
        <v>170</v>
      </c>
    </row>
    <row r="155" s="2" customFormat="1" ht="24.15" customHeight="1">
      <c r="A155" s="39"/>
      <c r="B155" s="40"/>
      <c r="C155" s="228" t="s">
        <v>189</v>
      </c>
      <c r="D155" s="228" t="s">
        <v>172</v>
      </c>
      <c r="E155" s="229" t="s">
        <v>190</v>
      </c>
      <c r="F155" s="230" t="s">
        <v>191</v>
      </c>
      <c r="G155" s="231" t="s">
        <v>192</v>
      </c>
      <c r="H155" s="232">
        <v>18.431999999999999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176</v>
      </c>
      <c r="AT155" s="240" t="s">
        <v>172</v>
      </c>
      <c r="AU155" s="240" t="s">
        <v>89</v>
      </c>
      <c r="AY155" s="18" t="s">
        <v>170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176</v>
      </c>
      <c r="BM155" s="240" t="s">
        <v>193</v>
      </c>
    </row>
    <row r="156" s="13" customFormat="1">
      <c r="A156" s="13"/>
      <c r="B156" s="242"/>
      <c r="C156" s="243"/>
      <c r="D156" s="244" t="s">
        <v>178</v>
      </c>
      <c r="E156" s="245" t="s">
        <v>1</v>
      </c>
      <c r="F156" s="246" t="s">
        <v>194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178</v>
      </c>
      <c r="AU156" s="252" t="s">
        <v>89</v>
      </c>
      <c r="AV156" s="13" t="s">
        <v>87</v>
      </c>
      <c r="AW156" s="13" t="s">
        <v>36</v>
      </c>
      <c r="AX156" s="13" t="s">
        <v>79</v>
      </c>
      <c r="AY156" s="252" t="s">
        <v>170</v>
      </c>
    </row>
    <row r="157" s="13" customFormat="1">
      <c r="A157" s="13"/>
      <c r="B157" s="242"/>
      <c r="C157" s="243"/>
      <c r="D157" s="244" t="s">
        <v>178</v>
      </c>
      <c r="E157" s="245" t="s">
        <v>1</v>
      </c>
      <c r="F157" s="246" t="s">
        <v>195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178</v>
      </c>
      <c r="AU157" s="252" t="s">
        <v>89</v>
      </c>
      <c r="AV157" s="13" t="s">
        <v>87</v>
      </c>
      <c r="AW157" s="13" t="s">
        <v>36</v>
      </c>
      <c r="AX157" s="13" t="s">
        <v>79</v>
      </c>
      <c r="AY157" s="252" t="s">
        <v>170</v>
      </c>
    </row>
    <row r="158" s="13" customFormat="1">
      <c r="A158" s="13"/>
      <c r="B158" s="242"/>
      <c r="C158" s="243"/>
      <c r="D158" s="244" t="s">
        <v>178</v>
      </c>
      <c r="E158" s="245" t="s">
        <v>1</v>
      </c>
      <c r="F158" s="246" t="s">
        <v>196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178</v>
      </c>
      <c r="AU158" s="252" t="s">
        <v>89</v>
      </c>
      <c r="AV158" s="13" t="s">
        <v>87</v>
      </c>
      <c r="AW158" s="13" t="s">
        <v>36</v>
      </c>
      <c r="AX158" s="13" t="s">
        <v>79</v>
      </c>
      <c r="AY158" s="252" t="s">
        <v>170</v>
      </c>
    </row>
    <row r="159" s="13" customFormat="1">
      <c r="A159" s="13"/>
      <c r="B159" s="242"/>
      <c r="C159" s="243"/>
      <c r="D159" s="244" t="s">
        <v>178</v>
      </c>
      <c r="E159" s="245" t="s">
        <v>1</v>
      </c>
      <c r="F159" s="246" t="s">
        <v>197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178</v>
      </c>
      <c r="AU159" s="252" t="s">
        <v>89</v>
      </c>
      <c r="AV159" s="13" t="s">
        <v>87</v>
      </c>
      <c r="AW159" s="13" t="s">
        <v>36</v>
      </c>
      <c r="AX159" s="13" t="s">
        <v>79</v>
      </c>
      <c r="AY159" s="252" t="s">
        <v>170</v>
      </c>
    </row>
    <row r="160" s="14" customFormat="1">
      <c r="A160" s="14"/>
      <c r="B160" s="253"/>
      <c r="C160" s="254"/>
      <c r="D160" s="244" t="s">
        <v>178</v>
      </c>
      <c r="E160" s="255" t="s">
        <v>1</v>
      </c>
      <c r="F160" s="256" t="s">
        <v>198</v>
      </c>
      <c r="G160" s="254"/>
      <c r="H160" s="257">
        <v>9.0719999999999992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178</v>
      </c>
      <c r="AU160" s="263" t="s">
        <v>89</v>
      </c>
      <c r="AV160" s="14" t="s">
        <v>89</v>
      </c>
      <c r="AW160" s="14" t="s">
        <v>36</v>
      </c>
      <c r="AX160" s="14" t="s">
        <v>79</v>
      </c>
      <c r="AY160" s="263" t="s">
        <v>170</v>
      </c>
    </row>
    <row r="161" s="13" customFormat="1">
      <c r="A161" s="13"/>
      <c r="B161" s="242"/>
      <c r="C161" s="243"/>
      <c r="D161" s="244" t="s">
        <v>178</v>
      </c>
      <c r="E161" s="245" t="s">
        <v>1</v>
      </c>
      <c r="F161" s="246" t="s">
        <v>199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178</v>
      </c>
      <c r="AU161" s="252" t="s">
        <v>89</v>
      </c>
      <c r="AV161" s="13" t="s">
        <v>87</v>
      </c>
      <c r="AW161" s="13" t="s">
        <v>36</v>
      </c>
      <c r="AX161" s="13" t="s">
        <v>79</v>
      </c>
      <c r="AY161" s="252" t="s">
        <v>170</v>
      </c>
    </row>
    <row r="162" s="14" customFormat="1">
      <c r="A162" s="14"/>
      <c r="B162" s="253"/>
      <c r="C162" s="254"/>
      <c r="D162" s="244" t="s">
        <v>178</v>
      </c>
      <c r="E162" s="255" t="s">
        <v>1</v>
      </c>
      <c r="F162" s="256" t="s">
        <v>200</v>
      </c>
      <c r="G162" s="254"/>
      <c r="H162" s="257">
        <v>9.3599999999999994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178</v>
      </c>
      <c r="AU162" s="263" t="s">
        <v>89</v>
      </c>
      <c r="AV162" s="14" t="s">
        <v>89</v>
      </c>
      <c r="AW162" s="14" t="s">
        <v>36</v>
      </c>
      <c r="AX162" s="14" t="s">
        <v>79</v>
      </c>
      <c r="AY162" s="263" t="s">
        <v>170</v>
      </c>
    </row>
    <row r="163" s="15" customFormat="1">
      <c r="A163" s="15"/>
      <c r="B163" s="264"/>
      <c r="C163" s="265"/>
      <c r="D163" s="244" t="s">
        <v>178</v>
      </c>
      <c r="E163" s="266" t="s">
        <v>1</v>
      </c>
      <c r="F163" s="267" t="s">
        <v>183</v>
      </c>
      <c r="G163" s="265"/>
      <c r="H163" s="268">
        <v>18.431999999999999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178</v>
      </c>
      <c r="AU163" s="274" t="s">
        <v>89</v>
      </c>
      <c r="AV163" s="15" t="s">
        <v>176</v>
      </c>
      <c r="AW163" s="15" t="s">
        <v>36</v>
      </c>
      <c r="AX163" s="15" t="s">
        <v>87</v>
      </c>
      <c r="AY163" s="274" t="s">
        <v>170</v>
      </c>
    </row>
    <row r="164" s="2" customFormat="1" ht="24.15" customHeight="1">
      <c r="A164" s="39"/>
      <c r="B164" s="40"/>
      <c r="C164" s="228" t="s">
        <v>176</v>
      </c>
      <c r="D164" s="228" t="s">
        <v>172</v>
      </c>
      <c r="E164" s="229" t="s">
        <v>201</v>
      </c>
      <c r="F164" s="230" t="s">
        <v>202</v>
      </c>
      <c r="G164" s="231" t="s">
        <v>192</v>
      </c>
      <c r="H164" s="232">
        <v>14.624000000000001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176</v>
      </c>
      <c r="AT164" s="240" t="s">
        <v>172</v>
      </c>
      <c r="AU164" s="240" t="s">
        <v>89</v>
      </c>
      <c r="AY164" s="18" t="s">
        <v>170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176</v>
      </c>
      <c r="BM164" s="240" t="s">
        <v>203</v>
      </c>
    </row>
    <row r="165" s="13" customFormat="1">
      <c r="A165" s="13"/>
      <c r="B165" s="242"/>
      <c r="C165" s="243"/>
      <c r="D165" s="244" t="s">
        <v>178</v>
      </c>
      <c r="E165" s="245" t="s">
        <v>1</v>
      </c>
      <c r="F165" s="246" t="s">
        <v>194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178</v>
      </c>
      <c r="AU165" s="252" t="s">
        <v>89</v>
      </c>
      <c r="AV165" s="13" t="s">
        <v>87</v>
      </c>
      <c r="AW165" s="13" t="s">
        <v>36</v>
      </c>
      <c r="AX165" s="13" t="s">
        <v>79</v>
      </c>
      <c r="AY165" s="252" t="s">
        <v>170</v>
      </c>
    </row>
    <row r="166" s="13" customFormat="1">
      <c r="A166" s="13"/>
      <c r="B166" s="242"/>
      <c r="C166" s="243"/>
      <c r="D166" s="244" t="s">
        <v>178</v>
      </c>
      <c r="E166" s="245" t="s">
        <v>1</v>
      </c>
      <c r="F166" s="246" t="s">
        <v>204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178</v>
      </c>
      <c r="AU166" s="252" t="s">
        <v>89</v>
      </c>
      <c r="AV166" s="13" t="s">
        <v>87</v>
      </c>
      <c r="AW166" s="13" t="s">
        <v>36</v>
      </c>
      <c r="AX166" s="13" t="s">
        <v>79</v>
      </c>
      <c r="AY166" s="252" t="s">
        <v>170</v>
      </c>
    </row>
    <row r="167" s="14" customFormat="1">
      <c r="A167" s="14"/>
      <c r="B167" s="253"/>
      <c r="C167" s="254"/>
      <c r="D167" s="244" t="s">
        <v>178</v>
      </c>
      <c r="E167" s="255" t="s">
        <v>1</v>
      </c>
      <c r="F167" s="256" t="s">
        <v>205</v>
      </c>
      <c r="G167" s="254"/>
      <c r="H167" s="257">
        <v>14.624000000000001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178</v>
      </c>
      <c r="AU167" s="263" t="s">
        <v>89</v>
      </c>
      <c r="AV167" s="14" t="s">
        <v>89</v>
      </c>
      <c r="AW167" s="14" t="s">
        <v>36</v>
      </c>
      <c r="AX167" s="14" t="s">
        <v>79</v>
      </c>
      <c r="AY167" s="263" t="s">
        <v>170</v>
      </c>
    </row>
    <row r="168" s="15" customFormat="1">
      <c r="A168" s="15"/>
      <c r="B168" s="264"/>
      <c r="C168" s="265"/>
      <c r="D168" s="244" t="s">
        <v>178</v>
      </c>
      <c r="E168" s="266" t="s">
        <v>1</v>
      </c>
      <c r="F168" s="267" t="s">
        <v>183</v>
      </c>
      <c r="G168" s="265"/>
      <c r="H168" s="268">
        <v>14.624000000000001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178</v>
      </c>
      <c r="AU168" s="274" t="s">
        <v>89</v>
      </c>
      <c r="AV168" s="15" t="s">
        <v>176</v>
      </c>
      <c r="AW168" s="15" t="s">
        <v>36</v>
      </c>
      <c r="AX168" s="15" t="s">
        <v>87</v>
      </c>
      <c r="AY168" s="274" t="s">
        <v>170</v>
      </c>
    </row>
    <row r="169" s="2" customFormat="1" ht="24.15" customHeight="1">
      <c r="A169" s="39"/>
      <c r="B169" s="40"/>
      <c r="C169" s="228" t="s">
        <v>206</v>
      </c>
      <c r="D169" s="228" t="s">
        <v>172</v>
      </c>
      <c r="E169" s="229" t="s">
        <v>207</v>
      </c>
      <c r="F169" s="230" t="s">
        <v>208</v>
      </c>
      <c r="G169" s="231" t="s">
        <v>192</v>
      </c>
      <c r="H169" s="232">
        <v>44.523000000000003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176</v>
      </c>
      <c r="AT169" s="240" t="s">
        <v>172</v>
      </c>
      <c r="AU169" s="240" t="s">
        <v>89</v>
      </c>
      <c r="AY169" s="18" t="s">
        <v>170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176</v>
      </c>
      <c r="BM169" s="240" t="s">
        <v>209</v>
      </c>
    </row>
    <row r="170" s="13" customFormat="1">
      <c r="A170" s="13"/>
      <c r="B170" s="242"/>
      <c r="C170" s="243"/>
      <c r="D170" s="244" t="s">
        <v>178</v>
      </c>
      <c r="E170" s="245" t="s">
        <v>1</v>
      </c>
      <c r="F170" s="246" t="s">
        <v>194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178</v>
      </c>
      <c r="AU170" s="252" t="s">
        <v>89</v>
      </c>
      <c r="AV170" s="13" t="s">
        <v>87</v>
      </c>
      <c r="AW170" s="13" t="s">
        <v>36</v>
      </c>
      <c r="AX170" s="13" t="s">
        <v>79</v>
      </c>
      <c r="AY170" s="252" t="s">
        <v>170</v>
      </c>
    </row>
    <row r="171" s="13" customFormat="1">
      <c r="A171" s="13"/>
      <c r="B171" s="242"/>
      <c r="C171" s="243"/>
      <c r="D171" s="244" t="s">
        <v>178</v>
      </c>
      <c r="E171" s="245" t="s">
        <v>1</v>
      </c>
      <c r="F171" s="246" t="s">
        <v>210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178</v>
      </c>
      <c r="AU171" s="252" t="s">
        <v>89</v>
      </c>
      <c r="AV171" s="13" t="s">
        <v>87</v>
      </c>
      <c r="AW171" s="13" t="s">
        <v>36</v>
      </c>
      <c r="AX171" s="13" t="s">
        <v>79</v>
      </c>
      <c r="AY171" s="252" t="s">
        <v>170</v>
      </c>
    </row>
    <row r="172" s="14" customFormat="1">
      <c r="A172" s="14"/>
      <c r="B172" s="253"/>
      <c r="C172" s="254"/>
      <c r="D172" s="244" t="s">
        <v>178</v>
      </c>
      <c r="E172" s="255" t="s">
        <v>1</v>
      </c>
      <c r="F172" s="256" t="s">
        <v>211</v>
      </c>
      <c r="G172" s="254"/>
      <c r="H172" s="257">
        <v>26.427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178</v>
      </c>
      <c r="AU172" s="263" t="s">
        <v>89</v>
      </c>
      <c r="AV172" s="14" t="s">
        <v>89</v>
      </c>
      <c r="AW172" s="14" t="s">
        <v>36</v>
      </c>
      <c r="AX172" s="14" t="s">
        <v>79</v>
      </c>
      <c r="AY172" s="263" t="s">
        <v>170</v>
      </c>
    </row>
    <row r="173" s="14" customFormat="1">
      <c r="A173" s="14"/>
      <c r="B173" s="253"/>
      <c r="C173" s="254"/>
      <c r="D173" s="244" t="s">
        <v>178</v>
      </c>
      <c r="E173" s="255" t="s">
        <v>1</v>
      </c>
      <c r="F173" s="256" t="s">
        <v>212</v>
      </c>
      <c r="G173" s="254"/>
      <c r="H173" s="257">
        <v>18.096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178</v>
      </c>
      <c r="AU173" s="263" t="s">
        <v>89</v>
      </c>
      <c r="AV173" s="14" t="s">
        <v>89</v>
      </c>
      <c r="AW173" s="14" t="s">
        <v>36</v>
      </c>
      <c r="AX173" s="14" t="s">
        <v>79</v>
      </c>
      <c r="AY173" s="263" t="s">
        <v>170</v>
      </c>
    </row>
    <row r="174" s="15" customFormat="1">
      <c r="A174" s="15"/>
      <c r="B174" s="264"/>
      <c r="C174" s="265"/>
      <c r="D174" s="244" t="s">
        <v>178</v>
      </c>
      <c r="E174" s="266" t="s">
        <v>1</v>
      </c>
      <c r="F174" s="267" t="s">
        <v>183</v>
      </c>
      <c r="G174" s="265"/>
      <c r="H174" s="268">
        <v>44.523000000000003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178</v>
      </c>
      <c r="AU174" s="274" t="s">
        <v>89</v>
      </c>
      <c r="AV174" s="15" t="s">
        <v>176</v>
      </c>
      <c r="AW174" s="15" t="s">
        <v>36</v>
      </c>
      <c r="AX174" s="15" t="s">
        <v>87</v>
      </c>
      <c r="AY174" s="274" t="s">
        <v>170</v>
      </c>
    </row>
    <row r="175" s="2" customFormat="1" ht="24.15" customHeight="1">
      <c r="A175" s="39"/>
      <c r="B175" s="40"/>
      <c r="C175" s="228" t="s">
        <v>213</v>
      </c>
      <c r="D175" s="228" t="s">
        <v>172</v>
      </c>
      <c r="E175" s="229" t="s">
        <v>214</v>
      </c>
      <c r="F175" s="230" t="s">
        <v>215</v>
      </c>
      <c r="G175" s="231" t="s">
        <v>192</v>
      </c>
      <c r="H175" s="232">
        <v>142.77000000000001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44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176</v>
      </c>
      <c r="AT175" s="240" t="s">
        <v>172</v>
      </c>
      <c r="AU175" s="240" t="s">
        <v>89</v>
      </c>
      <c r="AY175" s="18" t="s">
        <v>170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87</v>
      </c>
      <c r="BK175" s="241">
        <f>ROUND(I175*H175,2)</f>
        <v>0</v>
      </c>
      <c r="BL175" s="18" t="s">
        <v>176</v>
      </c>
      <c r="BM175" s="240" t="s">
        <v>216</v>
      </c>
    </row>
    <row r="176" s="13" customFormat="1">
      <c r="A176" s="13"/>
      <c r="B176" s="242"/>
      <c r="C176" s="243"/>
      <c r="D176" s="244" t="s">
        <v>178</v>
      </c>
      <c r="E176" s="245" t="s">
        <v>1</v>
      </c>
      <c r="F176" s="246" t="s">
        <v>217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178</v>
      </c>
      <c r="AU176" s="252" t="s">
        <v>89</v>
      </c>
      <c r="AV176" s="13" t="s">
        <v>87</v>
      </c>
      <c r="AW176" s="13" t="s">
        <v>36</v>
      </c>
      <c r="AX176" s="13" t="s">
        <v>79</v>
      </c>
      <c r="AY176" s="252" t="s">
        <v>170</v>
      </c>
    </row>
    <row r="177" s="13" customFormat="1">
      <c r="A177" s="13"/>
      <c r="B177" s="242"/>
      <c r="C177" s="243"/>
      <c r="D177" s="244" t="s">
        <v>178</v>
      </c>
      <c r="E177" s="245" t="s">
        <v>1</v>
      </c>
      <c r="F177" s="246" t="s">
        <v>218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178</v>
      </c>
      <c r="AU177" s="252" t="s">
        <v>89</v>
      </c>
      <c r="AV177" s="13" t="s">
        <v>87</v>
      </c>
      <c r="AW177" s="13" t="s">
        <v>36</v>
      </c>
      <c r="AX177" s="13" t="s">
        <v>79</v>
      </c>
      <c r="AY177" s="252" t="s">
        <v>170</v>
      </c>
    </row>
    <row r="178" s="13" customFormat="1">
      <c r="A178" s="13"/>
      <c r="B178" s="242"/>
      <c r="C178" s="243"/>
      <c r="D178" s="244" t="s">
        <v>178</v>
      </c>
      <c r="E178" s="245" t="s">
        <v>1</v>
      </c>
      <c r="F178" s="246" t="s">
        <v>219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178</v>
      </c>
      <c r="AU178" s="252" t="s">
        <v>89</v>
      </c>
      <c r="AV178" s="13" t="s">
        <v>87</v>
      </c>
      <c r="AW178" s="13" t="s">
        <v>36</v>
      </c>
      <c r="AX178" s="13" t="s">
        <v>79</v>
      </c>
      <c r="AY178" s="252" t="s">
        <v>170</v>
      </c>
    </row>
    <row r="179" s="14" customFormat="1">
      <c r="A179" s="14"/>
      <c r="B179" s="253"/>
      <c r="C179" s="254"/>
      <c r="D179" s="244" t="s">
        <v>178</v>
      </c>
      <c r="E179" s="255" t="s">
        <v>1</v>
      </c>
      <c r="F179" s="256" t="s">
        <v>220</v>
      </c>
      <c r="G179" s="254"/>
      <c r="H179" s="257">
        <v>90.599999999999994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178</v>
      </c>
      <c r="AU179" s="263" t="s">
        <v>89</v>
      </c>
      <c r="AV179" s="14" t="s">
        <v>89</v>
      </c>
      <c r="AW179" s="14" t="s">
        <v>36</v>
      </c>
      <c r="AX179" s="14" t="s">
        <v>79</v>
      </c>
      <c r="AY179" s="263" t="s">
        <v>170</v>
      </c>
    </row>
    <row r="180" s="16" customFormat="1">
      <c r="A180" s="16"/>
      <c r="B180" s="275"/>
      <c r="C180" s="276"/>
      <c r="D180" s="244" t="s">
        <v>178</v>
      </c>
      <c r="E180" s="277" t="s">
        <v>1</v>
      </c>
      <c r="F180" s="278" t="s">
        <v>221</v>
      </c>
      <c r="G180" s="276"/>
      <c r="H180" s="279">
        <v>90.599999999999994</v>
      </c>
      <c r="I180" s="280"/>
      <c r="J180" s="276"/>
      <c r="K180" s="276"/>
      <c r="L180" s="281"/>
      <c r="M180" s="282"/>
      <c r="N180" s="283"/>
      <c r="O180" s="283"/>
      <c r="P180" s="283"/>
      <c r="Q180" s="283"/>
      <c r="R180" s="283"/>
      <c r="S180" s="283"/>
      <c r="T180" s="284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5" t="s">
        <v>178</v>
      </c>
      <c r="AU180" s="285" t="s">
        <v>89</v>
      </c>
      <c r="AV180" s="16" t="s">
        <v>189</v>
      </c>
      <c r="AW180" s="16" t="s">
        <v>36</v>
      </c>
      <c r="AX180" s="16" t="s">
        <v>79</v>
      </c>
      <c r="AY180" s="285" t="s">
        <v>170</v>
      </c>
    </row>
    <row r="181" s="13" customFormat="1">
      <c r="A181" s="13"/>
      <c r="B181" s="242"/>
      <c r="C181" s="243"/>
      <c r="D181" s="244" t="s">
        <v>178</v>
      </c>
      <c r="E181" s="245" t="s">
        <v>1</v>
      </c>
      <c r="F181" s="246" t="s">
        <v>194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178</v>
      </c>
      <c r="AU181" s="252" t="s">
        <v>89</v>
      </c>
      <c r="AV181" s="13" t="s">
        <v>87</v>
      </c>
      <c r="AW181" s="13" t="s">
        <v>36</v>
      </c>
      <c r="AX181" s="13" t="s">
        <v>79</v>
      </c>
      <c r="AY181" s="252" t="s">
        <v>170</v>
      </c>
    </row>
    <row r="182" s="13" customFormat="1">
      <c r="A182" s="13"/>
      <c r="B182" s="242"/>
      <c r="C182" s="243"/>
      <c r="D182" s="244" t="s">
        <v>178</v>
      </c>
      <c r="E182" s="245" t="s">
        <v>1</v>
      </c>
      <c r="F182" s="246" t="s">
        <v>222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178</v>
      </c>
      <c r="AU182" s="252" t="s">
        <v>89</v>
      </c>
      <c r="AV182" s="13" t="s">
        <v>87</v>
      </c>
      <c r="AW182" s="13" t="s">
        <v>36</v>
      </c>
      <c r="AX182" s="13" t="s">
        <v>79</v>
      </c>
      <c r="AY182" s="252" t="s">
        <v>170</v>
      </c>
    </row>
    <row r="183" s="14" customFormat="1">
      <c r="A183" s="14"/>
      <c r="B183" s="253"/>
      <c r="C183" s="254"/>
      <c r="D183" s="244" t="s">
        <v>178</v>
      </c>
      <c r="E183" s="255" t="s">
        <v>1</v>
      </c>
      <c r="F183" s="256" t="s">
        <v>223</v>
      </c>
      <c r="G183" s="254"/>
      <c r="H183" s="257">
        <v>4.7249999999999996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178</v>
      </c>
      <c r="AU183" s="263" t="s">
        <v>89</v>
      </c>
      <c r="AV183" s="14" t="s">
        <v>89</v>
      </c>
      <c r="AW183" s="14" t="s">
        <v>36</v>
      </c>
      <c r="AX183" s="14" t="s">
        <v>79</v>
      </c>
      <c r="AY183" s="263" t="s">
        <v>170</v>
      </c>
    </row>
    <row r="184" s="14" customFormat="1">
      <c r="A184" s="14"/>
      <c r="B184" s="253"/>
      <c r="C184" s="254"/>
      <c r="D184" s="244" t="s">
        <v>178</v>
      </c>
      <c r="E184" s="255" t="s">
        <v>1</v>
      </c>
      <c r="F184" s="256" t="s">
        <v>224</v>
      </c>
      <c r="G184" s="254"/>
      <c r="H184" s="257">
        <v>1.6799999999999999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178</v>
      </c>
      <c r="AU184" s="263" t="s">
        <v>89</v>
      </c>
      <c r="AV184" s="14" t="s">
        <v>89</v>
      </c>
      <c r="AW184" s="14" t="s">
        <v>36</v>
      </c>
      <c r="AX184" s="14" t="s">
        <v>79</v>
      </c>
      <c r="AY184" s="263" t="s">
        <v>170</v>
      </c>
    </row>
    <row r="185" s="14" customFormat="1">
      <c r="A185" s="14"/>
      <c r="B185" s="253"/>
      <c r="C185" s="254"/>
      <c r="D185" s="244" t="s">
        <v>178</v>
      </c>
      <c r="E185" s="255" t="s">
        <v>1</v>
      </c>
      <c r="F185" s="256" t="s">
        <v>225</v>
      </c>
      <c r="G185" s="254"/>
      <c r="H185" s="257">
        <v>45.765000000000001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178</v>
      </c>
      <c r="AU185" s="263" t="s">
        <v>89</v>
      </c>
      <c r="AV185" s="14" t="s">
        <v>89</v>
      </c>
      <c r="AW185" s="14" t="s">
        <v>36</v>
      </c>
      <c r="AX185" s="14" t="s">
        <v>79</v>
      </c>
      <c r="AY185" s="263" t="s">
        <v>170</v>
      </c>
    </row>
    <row r="186" s="16" customFormat="1">
      <c r="A186" s="16"/>
      <c r="B186" s="275"/>
      <c r="C186" s="276"/>
      <c r="D186" s="244" t="s">
        <v>178</v>
      </c>
      <c r="E186" s="277" t="s">
        <v>1</v>
      </c>
      <c r="F186" s="278" t="s">
        <v>221</v>
      </c>
      <c r="G186" s="276"/>
      <c r="H186" s="279">
        <v>52.170000000000002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5" t="s">
        <v>178</v>
      </c>
      <c r="AU186" s="285" t="s">
        <v>89</v>
      </c>
      <c r="AV186" s="16" t="s">
        <v>189</v>
      </c>
      <c r="AW186" s="16" t="s">
        <v>36</v>
      </c>
      <c r="AX186" s="16" t="s">
        <v>79</v>
      </c>
      <c r="AY186" s="285" t="s">
        <v>170</v>
      </c>
    </row>
    <row r="187" s="15" customFormat="1">
      <c r="A187" s="15"/>
      <c r="B187" s="264"/>
      <c r="C187" s="265"/>
      <c r="D187" s="244" t="s">
        <v>178</v>
      </c>
      <c r="E187" s="266" t="s">
        <v>1</v>
      </c>
      <c r="F187" s="267" t="s">
        <v>183</v>
      </c>
      <c r="G187" s="265"/>
      <c r="H187" s="268">
        <v>142.77000000000001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178</v>
      </c>
      <c r="AU187" s="274" t="s">
        <v>89</v>
      </c>
      <c r="AV187" s="15" t="s">
        <v>176</v>
      </c>
      <c r="AW187" s="15" t="s">
        <v>36</v>
      </c>
      <c r="AX187" s="15" t="s">
        <v>87</v>
      </c>
      <c r="AY187" s="274" t="s">
        <v>170</v>
      </c>
    </row>
    <row r="188" s="2" customFormat="1" ht="24.15" customHeight="1">
      <c r="A188" s="39"/>
      <c r="B188" s="40"/>
      <c r="C188" s="228" t="s">
        <v>226</v>
      </c>
      <c r="D188" s="228" t="s">
        <v>172</v>
      </c>
      <c r="E188" s="229" t="s">
        <v>227</v>
      </c>
      <c r="F188" s="230" t="s">
        <v>228</v>
      </c>
      <c r="G188" s="231" t="s">
        <v>192</v>
      </c>
      <c r="H188" s="232">
        <v>16.800000000000001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176</v>
      </c>
      <c r="AT188" s="240" t="s">
        <v>172</v>
      </c>
      <c r="AU188" s="240" t="s">
        <v>89</v>
      </c>
      <c r="AY188" s="18" t="s">
        <v>170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87</v>
      </c>
      <c r="BK188" s="241">
        <f>ROUND(I188*H188,2)</f>
        <v>0</v>
      </c>
      <c r="BL188" s="18" t="s">
        <v>176</v>
      </c>
      <c r="BM188" s="240" t="s">
        <v>229</v>
      </c>
    </row>
    <row r="189" s="13" customFormat="1">
      <c r="A189" s="13"/>
      <c r="B189" s="242"/>
      <c r="C189" s="243"/>
      <c r="D189" s="244" t="s">
        <v>178</v>
      </c>
      <c r="E189" s="245" t="s">
        <v>1</v>
      </c>
      <c r="F189" s="246" t="s">
        <v>179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178</v>
      </c>
      <c r="AU189" s="252" t="s">
        <v>89</v>
      </c>
      <c r="AV189" s="13" t="s">
        <v>87</v>
      </c>
      <c r="AW189" s="13" t="s">
        <v>36</v>
      </c>
      <c r="AX189" s="13" t="s">
        <v>79</v>
      </c>
      <c r="AY189" s="252" t="s">
        <v>170</v>
      </c>
    </row>
    <row r="190" s="13" customFormat="1">
      <c r="A190" s="13"/>
      <c r="B190" s="242"/>
      <c r="C190" s="243"/>
      <c r="D190" s="244" t="s">
        <v>178</v>
      </c>
      <c r="E190" s="245" t="s">
        <v>1</v>
      </c>
      <c r="F190" s="246" t="s">
        <v>230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178</v>
      </c>
      <c r="AU190" s="252" t="s">
        <v>89</v>
      </c>
      <c r="AV190" s="13" t="s">
        <v>87</v>
      </c>
      <c r="AW190" s="13" t="s">
        <v>36</v>
      </c>
      <c r="AX190" s="13" t="s">
        <v>79</v>
      </c>
      <c r="AY190" s="252" t="s">
        <v>170</v>
      </c>
    </row>
    <row r="191" s="13" customFormat="1">
      <c r="A191" s="13"/>
      <c r="B191" s="242"/>
      <c r="C191" s="243"/>
      <c r="D191" s="244" t="s">
        <v>178</v>
      </c>
      <c r="E191" s="245" t="s">
        <v>1</v>
      </c>
      <c r="F191" s="246" t="s">
        <v>231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178</v>
      </c>
      <c r="AU191" s="252" t="s">
        <v>89</v>
      </c>
      <c r="AV191" s="13" t="s">
        <v>87</v>
      </c>
      <c r="AW191" s="13" t="s">
        <v>36</v>
      </c>
      <c r="AX191" s="13" t="s">
        <v>79</v>
      </c>
      <c r="AY191" s="252" t="s">
        <v>170</v>
      </c>
    </row>
    <row r="192" s="14" customFormat="1">
      <c r="A192" s="14"/>
      <c r="B192" s="253"/>
      <c r="C192" s="254"/>
      <c r="D192" s="244" t="s">
        <v>178</v>
      </c>
      <c r="E192" s="255" t="s">
        <v>1</v>
      </c>
      <c r="F192" s="256" t="s">
        <v>232</v>
      </c>
      <c r="G192" s="254"/>
      <c r="H192" s="257">
        <v>16.800000000000001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178</v>
      </c>
      <c r="AU192" s="263" t="s">
        <v>89</v>
      </c>
      <c r="AV192" s="14" t="s">
        <v>89</v>
      </c>
      <c r="AW192" s="14" t="s">
        <v>36</v>
      </c>
      <c r="AX192" s="14" t="s">
        <v>79</v>
      </c>
      <c r="AY192" s="263" t="s">
        <v>170</v>
      </c>
    </row>
    <row r="193" s="15" customFormat="1">
      <c r="A193" s="15"/>
      <c r="B193" s="264"/>
      <c r="C193" s="265"/>
      <c r="D193" s="244" t="s">
        <v>178</v>
      </c>
      <c r="E193" s="266" t="s">
        <v>1</v>
      </c>
      <c r="F193" s="267" t="s">
        <v>183</v>
      </c>
      <c r="G193" s="265"/>
      <c r="H193" s="268">
        <v>16.800000000000001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178</v>
      </c>
      <c r="AU193" s="274" t="s">
        <v>89</v>
      </c>
      <c r="AV193" s="15" t="s">
        <v>176</v>
      </c>
      <c r="AW193" s="15" t="s">
        <v>36</v>
      </c>
      <c r="AX193" s="15" t="s">
        <v>87</v>
      </c>
      <c r="AY193" s="274" t="s">
        <v>170</v>
      </c>
    </row>
    <row r="194" s="2" customFormat="1" ht="14.4" customHeight="1">
      <c r="A194" s="39"/>
      <c r="B194" s="40"/>
      <c r="C194" s="228" t="s">
        <v>233</v>
      </c>
      <c r="D194" s="228" t="s">
        <v>172</v>
      </c>
      <c r="E194" s="229" t="s">
        <v>234</v>
      </c>
      <c r="F194" s="230" t="s">
        <v>235</v>
      </c>
      <c r="G194" s="231" t="s">
        <v>175</v>
      </c>
      <c r="H194" s="232">
        <v>9.0999999999999996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44</v>
      </c>
      <c r="O194" s="92"/>
      <c r="P194" s="238">
        <f>O194*H194</f>
        <v>0</v>
      </c>
      <c r="Q194" s="238">
        <v>0.00084000000000000003</v>
      </c>
      <c r="R194" s="238">
        <f>Q194*H194</f>
        <v>0.0076439999999999998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176</v>
      </c>
      <c r="AT194" s="240" t="s">
        <v>172</v>
      </c>
      <c r="AU194" s="240" t="s">
        <v>89</v>
      </c>
      <c r="AY194" s="18" t="s">
        <v>170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176</v>
      </c>
      <c r="BM194" s="240" t="s">
        <v>236</v>
      </c>
    </row>
    <row r="195" s="13" customFormat="1">
      <c r="A195" s="13"/>
      <c r="B195" s="242"/>
      <c r="C195" s="243"/>
      <c r="D195" s="244" t="s">
        <v>178</v>
      </c>
      <c r="E195" s="245" t="s">
        <v>1</v>
      </c>
      <c r="F195" s="246" t="s">
        <v>194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178</v>
      </c>
      <c r="AU195" s="252" t="s">
        <v>89</v>
      </c>
      <c r="AV195" s="13" t="s">
        <v>87</v>
      </c>
      <c r="AW195" s="13" t="s">
        <v>36</v>
      </c>
      <c r="AX195" s="13" t="s">
        <v>79</v>
      </c>
      <c r="AY195" s="252" t="s">
        <v>170</v>
      </c>
    </row>
    <row r="196" s="13" customFormat="1">
      <c r="A196" s="13"/>
      <c r="B196" s="242"/>
      <c r="C196" s="243"/>
      <c r="D196" s="244" t="s">
        <v>178</v>
      </c>
      <c r="E196" s="245" t="s">
        <v>1</v>
      </c>
      <c r="F196" s="246" t="s">
        <v>237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178</v>
      </c>
      <c r="AU196" s="252" t="s">
        <v>89</v>
      </c>
      <c r="AV196" s="13" t="s">
        <v>87</v>
      </c>
      <c r="AW196" s="13" t="s">
        <v>36</v>
      </c>
      <c r="AX196" s="13" t="s">
        <v>79</v>
      </c>
      <c r="AY196" s="252" t="s">
        <v>170</v>
      </c>
    </row>
    <row r="197" s="14" customFormat="1">
      <c r="A197" s="14"/>
      <c r="B197" s="253"/>
      <c r="C197" s="254"/>
      <c r="D197" s="244" t="s">
        <v>178</v>
      </c>
      <c r="E197" s="255" t="s">
        <v>1</v>
      </c>
      <c r="F197" s="256" t="s">
        <v>238</v>
      </c>
      <c r="G197" s="254"/>
      <c r="H197" s="257">
        <v>6.2999999999999998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178</v>
      </c>
      <c r="AU197" s="263" t="s">
        <v>89</v>
      </c>
      <c r="AV197" s="14" t="s">
        <v>89</v>
      </c>
      <c r="AW197" s="14" t="s">
        <v>36</v>
      </c>
      <c r="AX197" s="14" t="s">
        <v>79</v>
      </c>
      <c r="AY197" s="263" t="s">
        <v>170</v>
      </c>
    </row>
    <row r="198" s="14" customFormat="1">
      <c r="A198" s="14"/>
      <c r="B198" s="253"/>
      <c r="C198" s="254"/>
      <c r="D198" s="244" t="s">
        <v>178</v>
      </c>
      <c r="E198" s="255" t="s">
        <v>1</v>
      </c>
      <c r="F198" s="256" t="s">
        <v>239</v>
      </c>
      <c r="G198" s="254"/>
      <c r="H198" s="257">
        <v>2.7999999999999998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178</v>
      </c>
      <c r="AU198" s="263" t="s">
        <v>89</v>
      </c>
      <c r="AV198" s="14" t="s">
        <v>89</v>
      </c>
      <c r="AW198" s="14" t="s">
        <v>36</v>
      </c>
      <c r="AX198" s="14" t="s">
        <v>79</v>
      </c>
      <c r="AY198" s="263" t="s">
        <v>170</v>
      </c>
    </row>
    <row r="199" s="15" customFormat="1">
      <c r="A199" s="15"/>
      <c r="B199" s="264"/>
      <c r="C199" s="265"/>
      <c r="D199" s="244" t="s">
        <v>178</v>
      </c>
      <c r="E199" s="266" t="s">
        <v>1</v>
      </c>
      <c r="F199" s="267" t="s">
        <v>183</v>
      </c>
      <c r="G199" s="265"/>
      <c r="H199" s="268">
        <v>9.0999999999999996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178</v>
      </c>
      <c r="AU199" s="274" t="s">
        <v>89</v>
      </c>
      <c r="AV199" s="15" t="s">
        <v>176</v>
      </c>
      <c r="AW199" s="15" t="s">
        <v>36</v>
      </c>
      <c r="AX199" s="15" t="s">
        <v>87</v>
      </c>
      <c r="AY199" s="274" t="s">
        <v>170</v>
      </c>
    </row>
    <row r="200" s="2" customFormat="1" ht="14.4" customHeight="1">
      <c r="A200" s="39"/>
      <c r="B200" s="40"/>
      <c r="C200" s="228" t="s">
        <v>240</v>
      </c>
      <c r="D200" s="228" t="s">
        <v>172</v>
      </c>
      <c r="E200" s="229" t="s">
        <v>241</v>
      </c>
      <c r="F200" s="230" t="s">
        <v>242</v>
      </c>
      <c r="G200" s="231" t="s">
        <v>175</v>
      </c>
      <c r="H200" s="232">
        <v>160.09999999999999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0.00084999999999999995</v>
      </c>
      <c r="R200" s="238">
        <f>Q200*H200</f>
        <v>0.13608499999999998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176</v>
      </c>
      <c r="AT200" s="240" t="s">
        <v>172</v>
      </c>
      <c r="AU200" s="240" t="s">
        <v>89</v>
      </c>
      <c r="AY200" s="18" t="s">
        <v>170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176</v>
      </c>
      <c r="BM200" s="240" t="s">
        <v>243</v>
      </c>
    </row>
    <row r="201" s="13" customFormat="1">
      <c r="A201" s="13"/>
      <c r="B201" s="242"/>
      <c r="C201" s="243"/>
      <c r="D201" s="244" t="s">
        <v>178</v>
      </c>
      <c r="E201" s="245" t="s">
        <v>1</v>
      </c>
      <c r="F201" s="246" t="s">
        <v>217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178</v>
      </c>
      <c r="AU201" s="252" t="s">
        <v>89</v>
      </c>
      <c r="AV201" s="13" t="s">
        <v>87</v>
      </c>
      <c r="AW201" s="13" t="s">
        <v>36</v>
      </c>
      <c r="AX201" s="13" t="s">
        <v>79</v>
      </c>
      <c r="AY201" s="252" t="s">
        <v>170</v>
      </c>
    </row>
    <row r="202" s="13" customFormat="1">
      <c r="A202" s="13"/>
      <c r="B202" s="242"/>
      <c r="C202" s="243"/>
      <c r="D202" s="244" t="s">
        <v>178</v>
      </c>
      <c r="E202" s="245" t="s">
        <v>1</v>
      </c>
      <c r="F202" s="246" t="s">
        <v>218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178</v>
      </c>
      <c r="AU202" s="252" t="s">
        <v>89</v>
      </c>
      <c r="AV202" s="13" t="s">
        <v>87</v>
      </c>
      <c r="AW202" s="13" t="s">
        <v>36</v>
      </c>
      <c r="AX202" s="13" t="s">
        <v>79</v>
      </c>
      <c r="AY202" s="252" t="s">
        <v>170</v>
      </c>
    </row>
    <row r="203" s="13" customFormat="1">
      <c r="A203" s="13"/>
      <c r="B203" s="242"/>
      <c r="C203" s="243"/>
      <c r="D203" s="244" t="s">
        <v>178</v>
      </c>
      <c r="E203" s="245" t="s">
        <v>1</v>
      </c>
      <c r="F203" s="246" t="s">
        <v>219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178</v>
      </c>
      <c r="AU203" s="252" t="s">
        <v>89</v>
      </c>
      <c r="AV203" s="13" t="s">
        <v>87</v>
      </c>
      <c r="AW203" s="13" t="s">
        <v>36</v>
      </c>
      <c r="AX203" s="13" t="s">
        <v>79</v>
      </c>
      <c r="AY203" s="252" t="s">
        <v>170</v>
      </c>
    </row>
    <row r="204" s="14" customFormat="1">
      <c r="A204" s="14"/>
      <c r="B204" s="253"/>
      <c r="C204" s="254"/>
      <c r="D204" s="244" t="s">
        <v>178</v>
      </c>
      <c r="E204" s="255" t="s">
        <v>1</v>
      </c>
      <c r="F204" s="256" t="s">
        <v>244</v>
      </c>
      <c r="G204" s="254"/>
      <c r="H204" s="257">
        <v>120.8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178</v>
      </c>
      <c r="AU204" s="263" t="s">
        <v>89</v>
      </c>
      <c r="AV204" s="14" t="s">
        <v>89</v>
      </c>
      <c r="AW204" s="14" t="s">
        <v>36</v>
      </c>
      <c r="AX204" s="14" t="s">
        <v>79</v>
      </c>
      <c r="AY204" s="263" t="s">
        <v>170</v>
      </c>
    </row>
    <row r="205" s="16" customFormat="1">
      <c r="A205" s="16"/>
      <c r="B205" s="275"/>
      <c r="C205" s="276"/>
      <c r="D205" s="244" t="s">
        <v>178</v>
      </c>
      <c r="E205" s="277" t="s">
        <v>1</v>
      </c>
      <c r="F205" s="278" t="s">
        <v>221</v>
      </c>
      <c r="G205" s="276"/>
      <c r="H205" s="279">
        <v>120.8</v>
      </c>
      <c r="I205" s="280"/>
      <c r="J205" s="276"/>
      <c r="K205" s="276"/>
      <c r="L205" s="281"/>
      <c r="M205" s="282"/>
      <c r="N205" s="283"/>
      <c r="O205" s="283"/>
      <c r="P205" s="283"/>
      <c r="Q205" s="283"/>
      <c r="R205" s="283"/>
      <c r="S205" s="283"/>
      <c r="T205" s="28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5" t="s">
        <v>178</v>
      </c>
      <c r="AU205" s="285" t="s">
        <v>89</v>
      </c>
      <c r="AV205" s="16" t="s">
        <v>189</v>
      </c>
      <c r="AW205" s="16" t="s">
        <v>36</v>
      </c>
      <c r="AX205" s="16" t="s">
        <v>79</v>
      </c>
      <c r="AY205" s="285" t="s">
        <v>170</v>
      </c>
    </row>
    <row r="206" s="13" customFormat="1">
      <c r="A206" s="13"/>
      <c r="B206" s="242"/>
      <c r="C206" s="243"/>
      <c r="D206" s="244" t="s">
        <v>178</v>
      </c>
      <c r="E206" s="245" t="s">
        <v>1</v>
      </c>
      <c r="F206" s="246" t="s">
        <v>194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178</v>
      </c>
      <c r="AU206" s="252" t="s">
        <v>89</v>
      </c>
      <c r="AV206" s="13" t="s">
        <v>87</v>
      </c>
      <c r="AW206" s="13" t="s">
        <v>36</v>
      </c>
      <c r="AX206" s="13" t="s">
        <v>79</v>
      </c>
      <c r="AY206" s="252" t="s">
        <v>170</v>
      </c>
    </row>
    <row r="207" s="13" customFormat="1">
      <c r="A207" s="13"/>
      <c r="B207" s="242"/>
      <c r="C207" s="243"/>
      <c r="D207" s="244" t="s">
        <v>178</v>
      </c>
      <c r="E207" s="245" t="s">
        <v>1</v>
      </c>
      <c r="F207" s="246" t="s">
        <v>245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178</v>
      </c>
      <c r="AU207" s="252" t="s">
        <v>89</v>
      </c>
      <c r="AV207" s="13" t="s">
        <v>87</v>
      </c>
      <c r="AW207" s="13" t="s">
        <v>36</v>
      </c>
      <c r="AX207" s="13" t="s">
        <v>79</v>
      </c>
      <c r="AY207" s="252" t="s">
        <v>170</v>
      </c>
    </row>
    <row r="208" s="14" customFormat="1">
      <c r="A208" s="14"/>
      <c r="B208" s="253"/>
      <c r="C208" s="254"/>
      <c r="D208" s="244" t="s">
        <v>178</v>
      </c>
      <c r="E208" s="255" t="s">
        <v>1</v>
      </c>
      <c r="F208" s="256" t="s">
        <v>246</v>
      </c>
      <c r="G208" s="254"/>
      <c r="H208" s="257">
        <v>39.299999999999997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178</v>
      </c>
      <c r="AU208" s="263" t="s">
        <v>89</v>
      </c>
      <c r="AV208" s="14" t="s">
        <v>89</v>
      </c>
      <c r="AW208" s="14" t="s">
        <v>36</v>
      </c>
      <c r="AX208" s="14" t="s">
        <v>79</v>
      </c>
      <c r="AY208" s="263" t="s">
        <v>170</v>
      </c>
    </row>
    <row r="209" s="16" customFormat="1">
      <c r="A209" s="16"/>
      <c r="B209" s="275"/>
      <c r="C209" s="276"/>
      <c r="D209" s="244" t="s">
        <v>178</v>
      </c>
      <c r="E209" s="277" t="s">
        <v>1</v>
      </c>
      <c r="F209" s="278" t="s">
        <v>221</v>
      </c>
      <c r="G209" s="276"/>
      <c r="H209" s="279">
        <v>39.299999999999997</v>
      </c>
      <c r="I209" s="280"/>
      <c r="J209" s="276"/>
      <c r="K209" s="276"/>
      <c r="L209" s="281"/>
      <c r="M209" s="282"/>
      <c r="N209" s="283"/>
      <c r="O209" s="283"/>
      <c r="P209" s="283"/>
      <c r="Q209" s="283"/>
      <c r="R209" s="283"/>
      <c r="S209" s="283"/>
      <c r="T209" s="28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5" t="s">
        <v>178</v>
      </c>
      <c r="AU209" s="285" t="s">
        <v>89</v>
      </c>
      <c r="AV209" s="16" t="s">
        <v>189</v>
      </c>
      <c r="AW209" s="16" t="s">
        <v>36</v>
      </c>
      <c r="AX209" s="16" t="s">
        <v>79</v>
      </c>
      <c r="AY209" s="285" t="s">
        <v>170</v>
      </c>
    </row>
    <row r="210" s="15" customFormat="1">
      <c r="A210" s="15"/>
      <c r="B210" s="264"/>
      <c r="C210" s="265"/>
      <c r="D210" s="244" t="s">
        <v>178</v>
      </c>
      <c r="E210" s="266" t="s">
        <v>1</v>
      </c>
      <c r="F210" s="267" t="s">
        <v>183</v>
      </c>
      <c r="G210" s="265"/>
      <c r="H210" s="268">
        <v>160.09999999999999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178</v>
      </c>
      <c r="AU210" s="274" t="s">
        <v>89</v>
      </c>
      <c r="AV210" s="15" t="s">
        <v>176</v>
      </c>
      <c r="AW210" s="15" t="s">
        <v>36</v>
      </c>
      <c r="AX210" s="15" t="s">
        <v>87</v>
      </c>
      <c r="AY210" s="274" t="s">
        <v>170</v>
      </c>
    </row>
    <row r="211" s="2" customFormat="1" ht="24.15" customHeight="1">
      <c r="A211" s="39"/>
      <c r="B211" s="40"/>
      <c r="C211" s="228" t="s">
        <v>247</v>
      </c>
      <c r="D211" s="228" t="s">
        <v>172</v>
      </c>
      <c r="E211" s="229" t="s">
        <v>248</v>
      </c>
      <c r="F211" s="230" t="s">
        <v>249</v>
      </c>
      <c r="G211" s="231" t="s">
        <v>175</v>
      </c>
      <c r="H211" s="232">
        <v>9.0999999999999996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176</v>
      </c>
      <c r="AT211" s="240" t="s">
        <v>172</v>
      </c>
      <c r="AU211" s="240" t="s">
        <v>89</v>
      </c>
      <c r="AY211" s="18" t="s">
        <v>170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176</v>
      </c>
      <c r="BM211" s="240" t="s">
        <v>250</v>
      </c>
    </row>
    <row r="212" s="13" customFormat="1">
      <c r="A212" s="13"/>
      <c r="B212" s="242"/>
      <c r="C212" s="243"/>
      <c r="D212" s="244" t="s">
        <v>178</v>
      </c>
      <c r="E212" s="245" t="s">
        <v>1</v>
      </c>
      <c r="F212" s="246" t="s">
        <v>194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178</v>
      </c>
      <c r="AU212" s="252" t="s">
        <v>89</v>
      </c>
      <c r="AV212" s="13" t="s">
        <v>87</v>
      </c>
      <c r="AW212" s="13" t="s">
        <v>36</v>
      </c>
      <c r="AX212" s="13" t="s">
        <v>79</v>
      </c>
      <c r="AY212" s="252" t="s">
        <v>170</v>
      </c>
    </row>
    <row r="213" s="13" customFormat="1">
      <c r="A213" s="13"/>
      <c r="B213" s="242"/>
      <c r="C213" s="243"/>
      <c r="D213" s="244" t="s">
        <v>178</v>
      </c>
      <c r="E213" s="245" t="s">
        <v>1</v>
      </c>
      <c r="F213" s="246" t="s">
        <v>237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178</v>
      </c>
      <c r="AU213" s="252" t="s">
        <v>89</v>
      </c>
      <c r="AV213" s="13" t="s">
        <v>87</v>
      </c>
      <c r="AW213" s="13" t="s">
        <v>36</v>
      </c>
      <c r="AX213" s="13" t="s">
        <v>79</v>
      </c>
      <c r="AY213" s="252" t="s">
        <v>170</v>
      </c>
    </row>
    <row r="214" s="14" customFormat="1">
      <c r="A214" s="14"/>
      <c r="B214" s="253"/>
      <c r="C214" s="254"/>
      <c r="D214" s="244" t="s">
        <v>178</v>
      </c>
      <c r="E214" s="255" t="s">
        <v>1</v>
      </c>
      <c r="F214" s="256" t="s">
        <v>238</v>
      </c>
      <c r="G214" s="254"/>
      <c r="H214" s="257">
        <v>6.2999999999999998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178</v>
      </c>
      <c r="AU214" s="263" t="s">
        <v>89</v>
      </c>
      <c r="AV214" s="14" t="s">
        <v>89</v>
      </c>
      <c r="AW214" s="14" t="s">
        <v>36</v>
      </c>
      <c r="AX214" s="14" t="s">
        <v>79</v>
      </c>
      <c r="AY214" s="263" t="s">
        <v>170</v>
      </c>
    </row>
    <row r="215" s="14" customFormat="1">
      <c r="A215" s="14"/>
      <c r="B215" s="253"/>
      <c r="C215" s="254"/>
      <c r="D215" s="244" t="s">
        <v>178</v>
      </c>
      <c r="E215" s="255" t="s">
        <v>1</v>
      </c>
      <c r="F215" s="256" t="s">
        <v>239</v>
      </c>
      <c r="G215" s="254"/>
      <c r="H215" s="257">
        <v>2.7999999999999998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178</v>
      </c>
      <c r="AU215" s="263" t="s">
        <v>89</v>
      </c>
      <c r="AV215" s="14" t="s">
        <v>89</v>
      </c>
      <c r="AW215" s="14" t="s">
        <v>36</v>
      </c>
      <c r="AX215" s="14" t="s">
        <v>79</v>
      </c>
      <c r="AY215" s="263" t="s">
        <v>170</v>
      </c>
    </row>
    <row r="216" s="15" customFormat="1">
      <c r="A216" s="15"/>
      <c r="B216" s="264"/>
      <c r="C216" s="265"/>
      <c r="D216" s="244" t="s">
        <v>178</v>
      </c>
      <c r="E216" s="266" t="s">
        <v>1</v>
      </c>
      <c r="F216" s="267" t="s">
        <v>183</v>
      </c>
      <c r="G216" s="265"/>
      <c r="H216" s="268">
        <v>9.0999999999999996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178</v>
      </c>
      <c r="AU216" s="274" t="s">
        <v>89</v>
      </c>
      <c r="AV216" s="15" t="s">
        <v>176</v>
      </c>
      <c r="AW216" s="15" t="s">
        <v>36</v>
      </c>
      <c r="AX216" s="15" t="s">
        <v>87</v>
      </c>
      <c r="AY216" s="274" t="s">
        <v>170</v>
      </c>
    </row>
    <row r="217" s="2" customFormat="1" ht="24.15" customHeight="1">
      <c r="A217" s="39"/>
      <c r="B217" s="40"/>
      <c r="C217" s="228" t="s">
        <v>251</v>
      </c>
      <c r="D217" s="228" t="s">
        <v>172</v>
      </c>
      <c r="E217" s="229" t="s">
        <v>252</v>
      </c>
      <c r="F217" s="230" t="s">
        <v>253</v>
      </c>
      <c r="G217" s="231" t="s">
        <v>175</v>
      </c>
      <c r="H217" s="232">
        <v>160.09999999999999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176</v>
      </c>
      <c r="AT217" s="240" t="s">
        <v>172</v>
      </c>
      <c r="AU217" s="240" t="s">
        <v>89</v>
      </c>
      <c r="AY217" s="18" t="s">
        <v>170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176</v>
      </c>
      <c r="BM217" s="240" t="s">
        <v>254</v>
      </c>
    </row>
    <row r="218" s="13" customFormat="1">
      <c r="A218" s="13"/>
      <c r="B218" s="242"/>
      <c r="C218" s="243"/>
      <c r="D218" s="244" t="s">
        <v>178</v>
      </c>
      <c r="E218" s="245" t="s">
        <v>1</v>
      </c>
      <c r="F218" s="246" t="s">
        <v>217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178</v>
      </c>
      <c r="AU218" s="252" t="s">
        <v>89</v>
      </c>
      <c r="AV218" s="13" t="s">
        <v>87</v>
      </c>
      <c r="AW218" s="13" t="s">
        <v>36</v>
      </c>
      <c r="AX218" s="13" t="s">
        <v>79</v>
      </c>
      <c r="AY218" s="252" t="s">
        <v>170</v>
      </c>
    </row>
    <row r="219" s="13" customFormat="1">
      <c r="A219" s="13"/>
      <c r="B219" s="242"/>
      <c r="C219" s="243"/>
      <c r="D219" s="244" t="s">
        <v>178</v>
      </c>
      <c r="E219" s="245" t="s">
        <v>1</v>
      </c>
      <c r="F219" s="246" t="s">
        <v>218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178</v>
      </c>
      <c r="AU219" s="252" t="s">
        <v>89</v>
      </c>
      <c r="AV219" s="13" t="s">
        <v>87</v>
      </c>
      <c r="AW219" s="13" t="s">
        <v>36</v>
      </c>
      <c r="AX219" s="13" t="s">
        <v>79</v>
      </c>
      <c r="AY219" s="252" t="s">
        <v>170</v>
      </c>
    </row>
    <row r="220" s="13" customFormat="1">
      <c r="A220" s="13"/>
      <c r="B220" s="242"/>
      <c r="C220" s="243"/>
      <c r="D220" s="244" t="s">
        <v>178</v>
      </c>
      <c r="E220" s="245" t="s">
        <v>1</v>
      </c>
      <c r="F220" s="246" t="s">
        <v>219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178</v>
      </c>
      <c r="AU220" s="252" t="s">
        <v>89</v>
      </c>
      <c r="AV220" s="13" t="s">
        <v>87</v>
      </c>
      <c r="AW220" s="13" t="s">
        <v>36</v>
      </c>
      <c r="AX220" s="13" t="s">
        <v>79</v>
      </c>
      <c r="AY220" s="252" t="s">
        <v>170</v>
      </c>
    </row>
    <row r="221" s="14" customFormat="1">
      <c r="A221" s="14"/>
      <c r="B221" s="253"/>
      <c r="C221" s="254"/>
      <c r="D221" s="244" t="s">
        <v>178</v>
      </c>
      <c r="E221" s="255" t="s">
        <v>1</v>
      </c>
      <c r="F221" s="256" t="s">
        <v>244</v>
      </c>
      <c r="G221" s="254"/>
      <c r="H221" s="257">
        <v>120.8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178</v>
      </c>
      <c r="AU221" s="263" t="s">
        <v>89</v>
      </c>
      <c r="AV221" s="14" t="s">
        <v>89</v>
      </c>
      <c r="AW221" s="14" t="s">
        <v>36</v>
      </c>
      <c r="AX221" s="14" t="s">
        <v>79</v>
      </c>
      <c r="AY221" s="263" t="s">
        <v>170</v>
      </c>
    </row>
    <row r="222" s="16" customFormat="1">
      <c r="A222" s="16"/>
      <c r="B222" s="275"/>
      <c r="C222" s="276"/>
      <c r="D222" s="244" t="s">
        <v>178</v>
      </c>
      <c r="E222" s="277" t="s">
        <v>1</v>
      </c>
      <c r="F222" s="278" t="s">
        <v>221</v>
      </c>
      <c r="G222" s="276"/>
      <c r="H222" s="279">
        <v>120.8</v>
      </c>
      <c r="I222" s="280"/>
      <c r="J222" s="276"/>
      <c r="K222" s="276"/>
      <c r="L222" s="281"/>
      <c r="M222" s="282"/>
      <c r="N222" s="283"/>
      <c r="O222" s="283"/>
      <c r="P222" s="283"/>
      <c r="Q222" s="283"/>
      <c r="R222" s="283"/>
      <c r="S222" s="283"/>
      <c r="T222" s="28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5" t="s">
        <v>178</v>
      </c>
      <c r="AU222" s="285" t="s">
        <v>89</v>
      </c>
      <c r="AV222" s="16" t="s">
        <v>189</v>
      </c>
      <c r="AW222" s="16" t="s">
        <v>36</v>
      </c>
      <c r="AX222" s="16" t="s">
        <v>79</v>
      </c>
      <c r="AY222" s="285" t="s">
        <v>170</v>
      </c>
    </row>
    <row r="223" s="13" customFormat="1">
      <c r="A223" s="13"/>
      <c r="B223" s="242"/>
      <c r="C223" s="243"/>
      <c r="D223" s="244" t="s">
        <v>178</v>
      </c>
      <c r="E223" s="245" t="s">
        <v>1</v>
      </c>
      <c r="F223" s="246" t="s">
        <v>194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178</v>
      </c>
      <c r="AU223" s="252" t="s">
        <v>89</v>
      </c>
      <c r="AV223" s="13" t="s">
        <v>87</v>
      </c>
      <c r="AW223" s="13" t="s">
        <v>36</v>
      </c>
      <c r="AX223" s="13" t="s">
        <v>79</v>
      </c>
      <c r="AY223" s="252" t="s">
        <v>170</v>
      </c>
    </row>
    <row r="224" s="13" customFormat="1">
      <c r="A224" s="13"/>
      <c r="B224" s="242"/>
      <c r="C224" s="243"/>
      <c r="D224" s="244" t="s">
        <v>178</v>
      </c>
      <c r="E224" s="245" t="s">
        <v>1</v>
      </c>
      <c r="F224" s="246" t="s">
        <v>245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178</v>
      </c>
      <c r="AU224" s="252" t="s">
        <v>89</v>
      </c>
      <c r="AV224" s="13" t="s">
        <v>87</v>
      </c>
      <c r="AW224" s="13" t="s">
        <v>36</v>
      </c>
      <c r="AX224" s="13" t="s">
        <v>79</v>
      </c>
      <c r="AY224" s="252" t="s">
        <v>170</v>
      </c>
    </row>
    <row r="225" s="14" customFormat="1">
      <c r="A225" s="14"/>
      <c r="B225" s="253"/>
      <c r="C225" s="254"/>
      <c r="D225" s="244" t="s">
        <v>178</v>
      </c>
      <c r="E225" s="255" t="s">
        <v>1</v>
      </c>
      <c r="F225" s="256" t="s">
        <v>246</v>
      </c>
      <c r="G225" s="254"/>
      <c r="H225" s="257">
        <v>39.299999999999997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178</v>
      </c>
      <c r="AU225" s="263" t="s">
        <v>89</v>
      </c>
      <c r="AV225" s="14" t="s">
        <v>89</v>
      </c>
      <c r="AW225" s="14" t="s">
        <v>36</v>
      </c>
      <c r="AX225" s="14" t="s">
        <v>79</v>
      </c>
      <c r="AY225" s="263" t="s">
        <v>170</v>
      </c>
    </row>
    <row r="226" s="16" customFormat="1">
      <c r="A226" s="16"/>
      <c r="B226" s="275"/>
      <c r="C226" s="276"/>
      <c r="D226" s="244" t="s">
        <v>178</v>
      </c>
      <c r="E226" s="277" t="s">
        <v>1</v>
      </c>
      <c r="F226" s="278" t="s">
        <v>221</v>
      </c>
      <c r="G226" s="276"/>
      <c r="H226" s="279">
        <v>39.299999999999997</v>
      </c>
      <c r="I226" s="280"/>
      <c r="J226" s="276"/>
      <c r="K226" s="276"/>
      <c r="L226" s="281"/>
      <c r="M226" s="282"/>
      <c r="N226" s="283"/>
      <c r="O226" s="283"/>
      <c r="P226" s="283"/>
      <c r="Q226" s="283"/>
      <c r="R226" s="283"/>
      <c r="S226" s="283"/>
      <c r="T226" s="28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5" t="s">
        <v>178</v>
      </c>
      <c r="AU226" s="285" t="s">
        <v>89</v>
      </c>
      <c r="AV226" s="16" t="s">
        <v>189</v>
      </c>
      <c r="AW226" s="16" t="s">
        <v>36</v>
      </c>
      <c r="AX226" s="16" t="s">
        <v>79</v>
      </c>
      <c r="AY226" s="285" t="s">
        <v>170</v>
      </c>
    </row>
    <row r="227" s="15" customFormat="1">
      <c r="A227" s="15"/>
      <c r="B227" s="264"/>
      <c r="C227" s="265"/>
      <c r="D227" s="244" t="s">
        <v>178</v>
      </c>
      <c r="E227" s="266" t="s">
        <v>1</v>
      </c>
      <c r="F227" s="267" t="s">
        <v>183</v>
      </c>
      <c r="G227" s="265"/>
      <c r="H227" s="268">
        <v>160.09999999999999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178</v>
      </c>
      <c r="AU227" s="274" t="s">
        <v>89</v>
      </c>
      <c r="AV227" s="15" t="s">
        <v>176</v>
      </c>
      <c r="AW227" s="15" t="s">
        <v>36</v>
      </c>
      <c r="AX227" s="15" t="s">
        <v>87</v>
      </c>
      <c r="AY227" s="274" t="s">
        <v>170</v>
      </c>
    </row>
    <row r="228" s="2" customFormat="1" ht="37.8" customHeight="1">
      <c r="A228" s="39"/>
      <c r="B228" s="40"/>
      <c r="C228" s="228" t="s">
        <v>255</v>
      </c>
      <c r="D228" s="228" t="s">
        <v>172</v>
      </c>
      <c r="E228" s="229" t="s">
        <v>256</v>
      </c>
      <c r="F228" s="230" t="s">
        <v>257</v>
      </c>
      <c r="G228" s="231" t="s">
        <v>192</v>
      </c>
      <c r="H228" s="232">
        <v>6.7199999999999998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176</v>
      </c>
      <c r="AT228" s="240" t="s">
        <v>172</v>
      </c>
      <c r="AU228" s="240" t="s">
        <v>89</v>
      </c>
      <c r="AY228" s="18" t="s">
        <v>170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87</v>
      </c>
      <c r="BK228" s="241">
        <f>ROUND(I228*H228,2)</f>
        <v>0</v>
      </c>
      <c r="BL228" s="18" t="s">
        <v>176</v>
      </c>
      <c r="BM228" s="240" t="s">
        <v>258</v>
      </c>
    </row>
    <row r="229" s="13" customFormat="1">
      <c r="A229" s="13"/>
      <c r="B229" s="242"/>
      <c r="C229" s="243"/>
      <c r="D229" s="244" t="s">
        <v>178</v>
      </c>
      <c r="E229" s="245" t="s">
        <v>1</v>
      </c>
      <c r="F229" s="246" t="s">
        <v>179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178</v>
      </c>
      <c r="AU229" s="252" t="s">
        <v>89</v>
      </c>
      <c r="AV229" s="13" t="s">
        <v>87</v>
      </c>
      <c r="AW229" s="13" t="s">
        <v>36</v>
      </c>
      <c r="AX229" s="13" t="s">
        <v>79</v>
      </c>
      <c r="AY229" s="252" t="s">
        <v>170</v>
      </c>
    </row>
    <row r="230" s="13" customFormat="1">
      <c r="A230" s="13"/>
      <c r="B230" s="242"/>
      <c r="C230" s="243"/>
      <c r="D230" s="244" t="s">
        <v>178</v>
      </c>
      <c r="E230" s="245" t="s">
        <v>1</v>
      </c>
      <c r="F230" s="246" t="s">
        <v>230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178</v>
      </c>
      <c r="AU230" s="252" t="s">
        <v>89</v>
      </c>
      <c r="AV230" s="13" t="s">
        <v>87</v>
      </c>
      <c r="AW230" s="13" t="s">
        <v>36</v>
      </c>
      <c r="AX230" s="13" t="s">
        <v>79</v>
      </c>
      <c r="AY230" s="252" t="s">
        <v>170</v>
      </c>
    </row>
    <row r="231" s="13" customFormat="1">
      <c r="A231" s="13"/>
      <c r="B231" s="242"/>
      <c r="C231" s="243"/>
      <c r="D231" s="244" t="s">
        <v>178</v>
      </c>
      <c r="E231" s="245" t="s">
        <v>1</v>
      </c>
      <c r="F231" s="246" t="s">
        <v>231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178</v>
      </c>
      <c r="AU231" s="252" t="s">
        <v>89</v>
      </c>
      <c r="AV231" s="13" t="s">
        <v>87</v>
      </c>
      <c r="AW231" s="13" t="s">
        <v>36</v>
      </c>
      <c r="AX231" s="13" t="s">
        <v>79</v>
      </c>
      <c r="AY231" s="252" t="s">
        <v>170</v>
      </c>
    </row>
    <row r="232" s="14" customFormat="1">
      <c r="A232" s="14"/>
      <c r="B232" s="253"/>
      <c r="C232" s="254"/>
      <c r="D232" s="244" t="s">
        <v>178</v>
      </c>
      <c r="E232" s="255" t="s">
        <v>1</v>
      </c>
      <c r="F232" s="256" t="s">
        <v>259</v>
      </c>
      <c r="G232" s="254"/>
      <c r="H232" s="257">
        <v>6.7199999999999998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178</v>
      </c>
      <c r="AU232" s="263" t="s">
        <v>89</v>
      </c>
      <c r="AV232" s="14" t="s">
        <v>89</v>
      </c>
      <c r="AW232" s="14" t="s">
        <v>36</v>
      </c>
      <c r="AX232" s="14" t="s">
        <v>79</v>
      </c>
      <c r="AY232" s="263" t="s">
        <v>170</v>
      </c>
    </row>
    <row r="233" s="15" customFormat="1">
      <c r="A233" s="15"/>
      <c r="B233" s="264"/>
      <c r="C233" s="265"/>
      <c r="D233" s="244" t="s">
        <v>178</v>
      </c>
      <c r="E233" s="266" t="s">
        <v>1</v>
      </c>
      <c r="F233" s="267" t="s">
        <v>183</v>
      </c>
      <c r="G233" s="265"/>
      <c r="H233" s="268">
        <v>6.7199999999999998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178</v>
      </c>
      <c r="AU233" s="274" t="s">
        <v>89</v>
      </c>
      <c r="AV233" s="15" t="s">
        <v>176</v>
      </c>
      <c r="AW233" s="15" t="s">
        <v>36</v>
      </c>
      <c r="AX233" s="15" t="s">
        <v>87</v>
      </c>
      <c r="AY233" s="274" t="s">
        <v>170</v>
      </c>
    </row>
    <row r="234" s="2" customFormat="1" ht="37.8" customHeight="1">
      <c r="A234" s="39"/>
      <c r="B234" s="40"/>
      <c r="C234" s="228" t="s">
        <v>260</v>
      </c>
      <c r="D234" s="228" t="s">
        <v>172</v>
      </c>
      <c r="E234" s="229" t="s">
        <v>261</v>
      </c>
      <c r="F234" s="230" t="s">
        <v>262</v>
      </c>
      <c r="G234" s="231" t="s">
        <v>192</v>
      </c>
      <c r="H234" s="232">
        <v>6.7199999999999998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176</v>
      </c>
      <c r="AT234" s="240" t="s">
        <v>172</v>
      </c>
      <c r="AU234" s="240" t="s">
        <v>89</v>
      </c>
      <c r="AY234" s="18" t="s">
        <v>170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176</v>
      </c>
      <c r="BM234" s="240" t="s">
        <v>263</v>
      </c>
    </row>
    <row r="235" s="2" customFormat="1" ht="24.15" customHeight="1">
      <c r="A235" s="39"/>
      <c r="B235" s="40"/>
      <c r="C235" s="228" t="s">
        <v>264</v>
      </c>
      <c r="D235" s="228" t="s">
        <v>172</v>
      </c>
      <c r="E235" s="229" t="s">
        <v>265</v>
      </c>
      <c r="F235" s="230" t="s">
        <v>266</v>
      </c>
      <c r="G235" s="231" t="s">
        <v>192</v>
      </c>
      <c r="H235" s="232">
        <v>135.68600000000001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176</v>
      </c>
      <c r="AT235" s="240" t="s">
        <v>172</v>
      </c>
      <c r="AU235" s="240" t="s">
        <v>89</v>
      </c>
      <c r="AY235" s="18" t="s">
        <v>170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176</v>
      </c>
      <c r="BM235" s="240" t="s">
        <v>267</v>
      </c>
    </row>
    <row r="236" s="14" customFormat="1">
      <c r="A236" s="14"/>
      <c r="B236" s="253"/>
      <c r="C236" s="254"/>
      <c r="D236" s="244" t="s">
        <v>178</v>
      </c>
      <c r="E236" s="255" t="s">
        <v>1</v>
      </c>
      <c r="F236" s="256" t="s">
        <v>268</v>
      </c>
      <c r="G236" s="254"/>
      <c r="H236" s="257">
        <v>135.68600000000001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178</v>
      </c>
      <c r="AU236" s="263" t="s">
        <v>89</v>
      </c>
      <c r="AV236" s="14" t="s">
        <v>89</v>
      </c>
      <c r="AW236" s="14" t="s">
        <v>36</v>
      </c>
      <c r="AX236" s="14" t="s">
        <v>79</v>
      </c>
      <c r="AY236" s="263" t="s">
        <v>170</v>
      </c>
    </row>
    <row r="237" s="15" customFormat="1">
      <c r="A237" s="15"/>
      <c r="B237" s="264"/>
      <c r="C237" s="265"/>
      <c r="D237" s="244" t="s">
        <v>178</v>
      </c>
      <c r="E237" s="266" t="s">
        <v>1</v>
      </c>
      <c r="F237" s="267" t="s">
        <v>183</v>
      </c>
      <c r="G237" s="265"/>
      <c r="H237" s="268">
        <v>135.68600000000001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178</v>
      </c>
      <c r="AU237" s="274" t="s">
        <v>89</v>
      </c>
      <c r="AV237" s="15" t="s">
        <v>176</v>
      </c>
      <c r="AW237" s="15" t="s">
        <v>36</v>
      </c>
      <c r="AX237" s="15" t="s">
        <v>87</v>
      </c>
      <c r="AY237" s="274" t="s">
        <v>170</v>
      </c>
    </row>
    <row r="238" s="2" customFormat="1" ht="37.8" customHeight="1">
      <c r="A238" s="39"/>
      <c r="B238" s="40"/>
      <c r="C238" s="228" t="s">
        <v>8</v>
      </c>
      <c r="D238" s="228" t="s">
        <v>172</v>
      </c>
      <c r="E238" s="229" t="s">
        <v>269</v>
      </c>
      <c r="F238" s="230" t="s">
        <v>270</v>
      </c>
      <c r="G238" s="231" t="s">
        <v>192</v>
      </c>
      <c r="H238" s="232">
        <v>678.42999999999995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176</v>
      </c>
      <c r="AT238" s="240" t="s">
        <v>172</v>
      </c>
      <c r="AU238" s="240" t="s">
        <v>89</v>
      </c>
      <c r="AY238" s="18" t="s">
        <v>170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87</v>
      </c>
      <c r="BK238" s="241">
        <f>ROUND(I238*H238,2)</f>
        <v>0</v>
      </c>
      <c r="BL238" s="18" t="s">
        <v>176</v>
      </c>
      <c r="BM238" s="240" t="s">
        <v>271</v>
      </c>
    </row>
    <row r="239" s="14" customFormat="1">
      <c r="A239" s="14"/>
      <c r="B239" s="253"/>
      <c r="C239" s="254"/>
      <c r="D239" s="244" t="s">
        <v>178</v>
      </c>
      <c r="E239" s="254"/>
      <c r="F239" s="256" t="s">
        <v>272</v>
      </c>
      <c r="G239" s="254"/>
      <c r="H239" s="257">
        <v>678.42999999999995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178</v>
      </c>
      <c r="AU239" s="263" t="s">
        <v>89</v>
      </c>
      <c r="AV239" s="14" t="s">
        <v>89</v>
      </c>
      <c r="AW239" s="14" t="s">
        <v>4</v>
      </c>
      <c r="AX239" s="14" t="s">
        <v>87</v>
      </c>
      <c r="AY239" s="263" t="s">
        <v>170</v>
      </c>
    </row>
    <row r="240" s="2" customFormat="1" ht="24.15" customHeight="1">
      <c r="A240" s="39"/>
      <c r="B240" s="40"/>
      <c r="C240" s="228" t="s">
        <v>273</v>
      </c>
      <c r="D240" s="228" t="s">
        <v>172</v>
      </c>
      <c r="E240" s="229" t="s">
        <v>274</v>
      </c>
      <c r="F240" s="230" t="s">
        <v>275</v>
      </c>
      <c r="G240" s="231" t="s">
        <v>192</v>
      </c>
      <c r="H240" s="232">
        <v>6.7199999999999998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176</v>
      </c>
      <c r="AT240" s="240" t="s">
        <v>172</v>
      </c>
      <c r="AU240" s="240" t="s">
        <v>89</v>
      </c>
      <c r="AY240" s="18" t="s">
        <v>170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87</v>
      </c>
      <c r="BK240" s="241">
        <f>ROUND(I240*H240,2)</f>
        <v>0</v>
      </c>
      <c r="BL240" s="18" t="s">
        <v>176</v>
      </c>
      <c r="BM240" s="240" t="s">
        <v>276</v>
      </c>
    </row>
    <row r="241" s="13" customFormat="1">
      <c r="A241" s="13"/>
      <c r="B241" s="242"/>
      <c r="C241" s="243"/>
      <c r="D241" s="244" t="s">
        <v>178</v>
      </c>
      <c r="E241" s="245" t="s">
        <v>1</v>
      </c>
      <c r="F241" s="246" t="s">
        <v>179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178</v>
      </c>
      <c r="AU241" s="252" t="s">
        <v>89</v>
      </c>
      <c r="AV241" s="13" t="s">
        <v>87</v>
      </c>
      <c r="AW241" s="13" t="s">
        <v>36</v>
      </c>
      <c r="AX241" s="13" t="s">
        <v>79</v>
      </c>
      <c r="AY241" s="252" t="s">
        <v>170</v>
      </c>
    </row>
    <row r="242" s="13" customFormat="1">
      <c r="A242" s="13"/>
      <c r="B242" s="242"/>
      <c r="C242" s="243"/>
      <c r="D242" s="244" t="s">
        <v>178</v>
      </c>
      <c r="E242" s="245" t="s">
        <v>1</v>
      </c>
      <c r="F242" s="246" t="s">
        <v>230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178</v>
      </c>
      <c r="AU242" s="252" t="s">
        <v>89</v>
      </c>
      <c r="AV242" s="13" t="s">
        <v>87</v>
      </c>
      <c r="AW242" s="13" t="s">
        <v>36</v>
      </c>
      <c r="AX242" s="13" t="s">
        <v>79</v>
      </c>
      <c r="AY242" s="252" t="s">
        <v>170</v>
      </c>
    </row>
    <row r="243" s="13" customFormat="1">
      <c r="A243" s="13"/>
      <c r="B243" s="242"/>
      <c r="C243" s="243"/>
      <c r="D243" s="244" t="s">
        <v>178</v>
      </c>
      <c r="E243" s="245" t="s">
        <v>1</v>
      </c>
      <c r="F243" s="246" t="s">
        <v>231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178</v>
      </c>
      <c r="AU243" s="252" t="s">
        <v>89</v>
      </c>
      <c r="AV243" s="13" t="s">
        <v>87</v>
      </c>
      <c r="AW243" s="13" t="s">
        <v>36</v>
      </c>
      <c r="AX243" s="13" t="s">
        <v>79</v>
      </c>
      <c r="AY243" s="252" t="s">
        <v>170</v>
      </c>
    </row>
    <row r="244" s="14" customFormat="1">
      <c r="A244" s="14"/>
      <c r="B244" s="253"/>
      <c r="C244" s="254"/>
      <c r="D244" s="244" t="s">
        <v>178</v>
      </c>
      <c r="E244" s="255" t="s">
        <v>1</v>
      </c>
      <c r="F244" s="256" t="s">
        <v>259</v>
      </c>
      <c r="G244" s="254"/>
      <c r="H244" s="257">
        <v>6.7199999999999998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178</v>
      </c>
      <c r="AU244" s="263" t="s">
        <v>89</v>
      </c>
      <c r="AV244" s="14" t="s">
        <v>89</v>
      </c>
      <c r="AW244" s="14" t="s">
        <v>36</v>
      </c>
      <c r="AX244" s="14" t="s">
        <v>79</v>
      </c>
      <c r="AY244" s="263" t="s">
        <v>170</v>
      </c>
    </row>
    <row r="245" s="15" customFormat="1">
      <c r="A245" s="15"/>
      <c r="B245" s="264"/>
      <c r="C245" s="265"/>
      <c r="D245" s="244" t="s">
        <v>178</v>
      </c>
      <c r="E245" s="266" t="s">
        <v>1</v>
      </c>
      <c r="F245" s="267" t="s">
        <v>183</v>
      </c>
      <c r="G245" s="265"/>
      <c r="H245" s="268">
        <v>6.7199999999999998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178</v>
      </c>
      <c r="AU245" s="274" t="s">
        <v>89</v>
      </c>
      <c r="AV245" s="15" t="s">
        <v>176</v>
      </c>
      <c r="AW245" s="15" t="s">
        <v>36</v>
      </c>
      <c r="AX245" s="15" t="s">
        <v>87</v>
      </c>
      <c r="AY245" s="274" t="s">
        <v>170</v>
      </c>
    </row>
    <row r="246" s="2" customFormat="1" ht="24.15" customHeight="1">
      <c r="A246" s="39"/>
      <c r="B246" s="40"/>
      <c r="C246" s="228" t="s">
        <v>277</v>
      </c>
      <c r="D246" s="228" t="s">
        <v>172</v>
      </c>
      <c r="E246" s="229" t="s">
        <v>278</v>
      </c>
      <c r="F246" s="230" t="s">
        <v>279</v>
      </c>
      <c r="G246" s="231" t="s">
        <v>192</v>
      </c>
      <c r="H246" s="232">
        <v>128.96600000000001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176</v>
      </c>
      <c r="AT246" s="240" t="s">
        <v>172</v>
      </c>
      <c r="AU246" s="240" t="s">
        <v>89</v>
      </c>
      <c r="AY246" s="18" t="s">
        <v>170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176</v>
      </c>
      <c r="BM246" s="240" t="s">
        <v>280</v>
      </c>
    </row>
    <row r="247" s="13" customFormat="1">
      <c r="A247" s="13"/>
      <c r="B247" s="242"/>
      <c r="C247" s="243"/>
      <c r="D247" s="244" t="s">
        <v>178</v>
      </c>
      <c r="E247" s="245" t="s">
        <v>1</v>
      </c>
      <c r="F247" s="246" t="s">
        <v>281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178</v>
      </c>
      <c r="AU247" s="252" t="s">
        <v>89</v>
      </c>
      <c r="AV247" s="13" t="s">
        <v>87</v>
      </c>
      <c r="AW247" s="13" t="s">
        <v>36</v>
      </c>
      <c r="AX247" s="13" t="s">
        <v>79</v>
      </c>
      <c r="AY247" s="252" t="s">
        <v>170</v>
      </c>
    </row>
    <row r="248" s="14" customFormat="1">
      <c r="A248" s="14"/>
      <c r="B248" s="253"/>
      <c r="C248" s="254"/>
      <c r="D248" s="244" t="s">
        <v>178</v>
      </c>
      <c r="E248" s="255" t="s">
        <v>1</v>
      </c>
      <c r="F248" s="256" t="s">
        <v>282</v>
      </c>
      <c r="G248" s="254"/>
      <c r="H248" s="257">
        <v>201.917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178</v>
      </c>
      <c r="AU248" s="263" t="s">
        <v>89</v>
      </c>
      <c r="AV248" s="14" t="s">
        <v>89</v>
      </c>
      <c r="AW248" s="14" t="s">
        <v>36</v>
      </c>
      <c r="AX248" s="14" t="s">
        <v>79</v>
      </c>
      <c r="AY248" s="263" t="s">
        <v>170</v>
      </c>
    </row>
    <row r="249" s="13" customFormat="1">
      <c r="A249" s="13"/>
      <c r="B249" s="242"/>
      <c r="C249" s="243"/>
      <c r="D249" s="244" t="s">
        <v>178</v>
      </c>
      <c r="E249" s="245" t="s">
        <v>1</v>
      </c>
      <c r="F249" s="246" t="s">
        <v>283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178</v>
      </c>
      <c r="AU249" s="252" t="s">
        <v>89</v>
      </c>
      <c r="AV249" s="13" t="s">
        <v>87</v>
      </c>
      <c r="AW249" s="13" t="s">
        <v>36</v>
      </c>
      <c r="AX249" s="13" t="s">
        <v>79</v>
      </c>
      <c r="AY249" s="252" t="s">
        <v>170</v>
      </c>
    </row>
    <row r="250" s="14" customFormat="1">
      <c r="A250" s="14"/>
      <c r="B250" s="253"/>
      <c r="C250" s="254"/>
      <c r="D250" s="244" t="s">
        <v>178</v>
      </c>
      <c r="E250" s="255" t="s">
        <v>1</v>
      </c>
      <c r="F250" s="256" t="s">
        <v>284</v>
      </c>
      <c r="G250" s="254"/>
      <c r="H250" s="257">
        <v>-122.95099999999999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178</v>
      </c>
      <c r="AU250" s="263" t="s">
        <v>89</v>
      </c>
      <c r="AV250" s="14" t="s">
        <v>89</v>
      </c>
      <c r="AW250" s="14" t="s">
        <v>36</v>
      </c>
      <c r="AX250" s="14" t="s">
        <v>79</v>
      </c>
      <c r="AY250" s="263" t="s">
        <v>170</v>
      </c>
    </row>
    <row r="251" s="13" customFormat="1">
      <c r="A251" s="13"/>
      <c r="B251" s="242"/>
      <c r="C251" s="243"/>
      <c r="D251" s="244" t="s">
        <v>178</v>
      </c>
      <c r="E251" s="245" t="s">
        <v>1</v>
      </c>
      <c r="F251" s="246" t="s">
        <v>285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178</v>
      </c>
      <c r="AU251" s="252" t="s">
        <v>89</v>
      </c>
      <c r="AV251" s="13" t="s">
        <v>87</v>
      </c>
      <c r="AW251" s="13" t="s">
        <v>36</v>
      </c>
      <c r="AX251" s="13" t="s">
        <v>79</v>
      </c>
      <c r="AY251" s="252" t="s">
        <v>170</v>
      </c>
    </row>
    <row r="252" s="14" customFormat="1">
      <c r="A252" s="14"/>
      <c r="B252" s="253"/>
      <c r="C252" s="254"/>
      <c r="D252" s="244" t="s">
        <v>178</v>
      </c>
      <c r="E252" s="255" t="s">
        <v>1</v>
      </c>
      <c r="F252" s="256" t="s">
        <v>286</v>
      </c>
      <c r="G252" s="254"/>
      <c r="H252" s="257">
        <v>50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178</v>
      </c>
      <c r="AU252" s="263" t="s">
        <v>89</v>
      </c>
      <c r="AV252" s="14" t="s">
        <v>89</v>
      </c>
      <c r="AW252" s="14" t="s">
        <v>36</v>
      </c>
      <c r="AX252" s="14" t="s">
        <v>79</v>
      </c>
      <c r="AY252" s="263" t="s">
        <v>170</v>
      </c>
    </row>
    <row r="253" s="15" customFormat="1">
      <c r="A253" s="15"/>
      <c r="B253" s="264"/>
      <c r="C253" s="265"/>
      <c r="D253" s="244" t="s">
        <v>178</v>
      </c>
      <c r="E253" s="266" t="s">
        <v>1</v>
      </c>
      <c r="F253" s="267" t="s">
        <v>183</v>
      </c>
      <c r="G253" s="265"/>
      <c r="H253" s="268">
        <v>128.96600000000001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4" t="s">
        <v>178</v>
      </c>
      <c r="AU253" s="274" t="s">
        <v>89</v>
      </c>
      <c r="AV253" s="15" t="s">
        <v>176</v>
      </c>
      <c r="AW253" s="15" t="s">
        <v>36</v>
      </c>
      <c r="AX253" s="15" t="s">
        <v>87</v>
      </c>
      <c r="AY253" s="274" t="s">
        <v>170</v>
      </c>
    </row>
    <row r="254" s="2" customFormat="1" ht="24.15" customHeight="1">
      <c r="A254" s="39"/>
      <c r="B254" s="40"/>
      <c r="C254" s="228" t="s">
        <v>287</v>
      </c>
      <c r="D254" s="228" t="s">
        <v>172</v>
      </c>
      <c r="E254" s="229" t="s">
        <v>288</v>
      </c>
      <c r="F254" s="230" t="s">
        <v>289</v>
      </c>
      <c r="G254" s="231" t="s">
        <v>290</v>
      </c>
      <c r="H254" s="232">
        <v>271.37200000000001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176</v>
      </c>
      <c r="AT254" s="240" t="s">
        <v>172</v>
      </c>
      <c r="AU254" s="240" t="s">
        <v>89</v>
      </c>
      <c r="AY254" s="18" t="s">
        <v>170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87</v>
      </c>
      <c r="BK254" s="241">
        <f>ROUND(I254*H254,2)</f>
        <v>0</v>
      </c>
      <c r="BL254" s="18" t="s">
        <v>176</v>
      </c>
      <c r="BM254" s="240" t="s">
        <v>291</v>
      </c>
    </row>
    <row r="255" s="14" customFormat="1">
      <c r="A255" s="14"/>
      <c r="B255" s="253"/>
      <c r="C255" s="254"/>
      <c r="D255" s="244" t="s">
        <v>178</v>
      </c>
      <c r="E255" s="254"/>
      <c r="F255" s="256" t="s">
        <v>292</v>
      </c>
      <c r="G255" s="254"/>
      <c r="H255" s="257">
        <v>271.37200000000001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178</v>
      </c>
      <c r="AU255" s="263" t="s">
        <v>89</v>
      </c>
      <c r="AV255" s="14" t="s">
        <v>89</v>
      </c>
      <c r="AW255" s="14" t="s">
        <v>4</v>
      </c>
      <c r="AX255" s="14" t="s">
        <v>87</v>
      </c>
      <c r="AY255" s="263" t="s">
        <v>170</v>
      </c>
    </row>
    <row r="256" s="2" customFormat="1" ht="24.15" customHeight="1">
      <c r="A256" s="39"/>
      <c r="B256" s="40"/>
      <c r="C256" s="228" t="s">
        <v>293</v>
      </c>
      <c r="D256" s="228" t="s">
        <v>172</v>
      </c>
      <c r="E256" s="229" t="s">
        <v>294</v>
      </c>
      <c r="F256" s="230" t="s">
        <v>295</v>
      </c>
      <c r="G256" s="231" t="s">
        <v>192</v>
      </c>
      <c r="H256" s="232">
        <v>122.95099999999999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176</v>
      </c>
      <c r="AT256" s="240" t="s">
        <v>172</v>
      </c>
      <c r="AU256" s="240" t="s">
        <v>89</v>
      </c>
      <c r="AY256" s="18" t="s">
        <v>170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87</v>
      </c>
      <c r="BK256" s="241">
        <f>ROUND(I256*H256,2)</f>
        <v>0</v>
      </c>
      <c r="BL256" s="18" t="s">
        <v>176</v>
      </c>
      <c r="BM256" s="240" t="s">
        <v>296</v>
      </c>
    </row>
    <row r="257" s="13" customFormat="1">
      <c r="A257" s="13"/>
      <c r="B257" s="242"/>
      <c r="C257" s="243"/>
      <c r="D257" s="244" t="s">
        <v>178</v>
      </c>
      <c r="E257" s="245" t="s">
        <v>1</v>
      </c>
      <c r="F257" s="246" t="s">
        <v>281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178</v>
      </c>
      <c r="AU257" s="252" t="s">
        <v>89</v>
      </c>
      <c r="AV257" s="13" t="s">
        <v>87</v>
      </c>
      <c r="AW257" s="13" t="s">
        <v>36</v>
      </c>
      <c r="AX257" s="13" t="s">
        <v>79</v>
      </c>
      <c r="AY257" s="252" t="s">
        <v>170</v>
      </c>
    </row>
    <row r="258" s="14" customFormat="1">
      <c r="A258" s="14"/>
      <c r="B258" s="253"/>
      <c r="C258" s="254"/>
      <c r="D258" s="244" t="s">
        <v>178</v>
      </c>
      <c r="E258" s="255" t="s">
        <v>1</v>
      </c>
      <c r="F258" s="256" t="s">
        <v>282</v>
      </c>
      <c r="G258" s="254"/>
      <c r="H258" s="257">
        <v>201.917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178</v>
      </c>
      <c r="AU258" s="263" t="s">
        <v>89</v>
      </c>
      <c r="AV258" s="14" t="s">
        <v>89</v>
      </c>
      <c r="AW258" s="14" t="s">
        <v>36</v>
      </c>
      <c r="AX258" s="14" t="s">
        <v>79</v>
      </c>
      <c r="AY258" s="263" t="s">
        <v>170</v>
      </c>
    </row>
    <row r="259" s="13" customFormat="1">
      <c r="A259" s="13"/>
      <c r="B259" s="242"/>
      <c r="C259" s="243"/>
      <c r="D259" s="244" t="s">
        <v>178</v>
      </c>
      <c r="E259" s="245" t="s">
        <v>1</v>
      </c>
      <c r="F259" s="246" t="s">
        <v>297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178</v>
      </c>
      <c r="AU259" s="252" t="s">
        <v>89</v>
      </c>
      <c r="AV259" s="13" t="s">
        <v>87</v>
      </c>
      <c r="AW259" s="13" t="s">
        <v>36</v>
      </c>
      <c r="AX259" s="13" t="s">
        <v>79</v>
      </c>
      <c r="AY259" s="252" t="s">
        <v>170</v>
      </c>
    </row>
    <row r="260" s="14" customFormat="1">
      <c r="A260" s="14"/>
      <c r="B260" s="253"/>
      <c r="C260" s="254"/>
      <c r="D260" s="244" t="s">
        <v>178</v>
      </c>
      <c r="E260" s="255" t="s">
        <v>1</v>
      </c>
      <c r="F260" s="256" t="s">
        <v>298</v>
      </c>
      <c r="G260" s="254"/>
      <c r="H260" s="257">
        <v>-78.965999999999994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178</v>
      </c>
      <c r="AU260" s="263" t="s">
        <v>89</v>
      </c>
      <c r="AV260" s="14" t="s">
        <v>89</v>
      </c>
      <c r="AW260" s="14" t="s">
        <v>36</v>
      </c>
      <c r="AX260" s="14" t="s">
        <v>79</v>
      </c>
      <c r="AY260" s="263" t="s">
        <v>170</v>
      </c>
    </row>
    <row r="261" s="15" customFormat="1">
      <c r="A261" s="15"/>
      <c r="B261" s="264"/>
      <c r="C261" s="265"/>
      <c r="D261" s="244" t="s">
        <v>178</v>
      </c>
      <c r="E261" s="266" t="s">
        <v>1</v>
      </c>
      <c r="F261" s="267" t="s">
        <v>183</v>
      </c>
      <c r="G261" s="265"/>
      <c r="H261" s="268">
        <v>122.95099999999999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4" t="s">
        <v>178</v>
      </c>
      <c r="AU261" s="274" t="s">
        <v>89</v>
      </c>
      <c r="AV261" s="15" t="s">
        <v>176</v>
      </c>
      <c r="AW261" s="15" t="s">
        <v>36</v>
      </c>
      <c r="AX261" s="15" t="s">
        <v>87</v>
      </c>
      <c r="AY261" s="274" t="s">
        <v>170</v>
      </c>
    </row>
    <row r="262" s="2" customFormat="1" ht="24.15" customHeight="1">
      <c r="A262" s="39"/>
      <c r="B262" s="40"/>
      <c r="C262" s="228" t="s">
        <v>299</v>
      </c>
      <c r="D262" s="228" t="s">
        <v>172</v>
      </c>
      <c r="E262" s="229" t="s">
        <v>300</v>
      </c>
      <c r="F262" s="230" t="s">
        <v>301</v>
      </c>
      <c r="G262" s="231" t="s">
        <v>192</v>
      </c>
      <c r="H262" s="232">
        <v>10.08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44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176</v>
      </c>
      <c r="AT262" s="240" t="s">
        <v>172</v>
      </c>
      <c r="AU262" s="240" t="s">
        <v>89</v>
      </c>
      <c r="AY262" s="18" t="s">
        <v>170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87</v>
      </c>
      <c r="BK262" s="241">
        <f>ROUND(I262*H262,2)</f>
        <v>0</v>
      </c>
      <c r="BL262" s="18" t="s">
        <v>176</v>
      </c>
      <c r="BM262" s="240" t="s">
        <v>302</v>
      </c>
    </row>
    <row r="263" s="13" customFormat="1">
      <c r="A263" s="13"/>
      <c r="B263" s="242"/>
      <c r="C263" s="243"/>
      <c r="D263" s="244" t="s">
        <v>178</v>
      </c>
      <c r="E263" s="245" t="s">
        <v>1</v>
      </c>
      <c r="F263" s="246" t="s">
        <v>179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178</v>
      </c>
      <c r="AU263" s="252" t="s">
        <v>89</v>
      </c>
      <c r="AV263" s="13" t="s">
        <v>87</v>
      </c>
      <c r="AW263" s="13" t="s">
        <v>36</v>
      </c>
      <c r="AX263" s="13" t="s">
        <v>79</v>
      </c>
      <c r="AY263" s="252" t="s">
        <v>170</v>
      </c>
    </row>
    <row r="264" s="13" customFormat="1">
      <c r="A264" s="13"/>
      <c r="B264" s="242"/>
      <c r="C264" s="243"/>
      <c r="D264" s="244" t="s">
        <v>178</v>
      </c>
      <c r="E264" s="245" t="s">
        <v>1</v>
      </c>
      <c r="F264" s="246" t="s">
        <v>230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178</v>
      </c>
      <c r="AU264" s="252" t="s">
        <v>89</v>
      </c>
      <c r="AV264" s="13" t="s">
        <v>87</v>
      </c>
      <c r="AW264" s="13" t="s">
        <v>36</v>
      </c>
      <c r="AX264" s="13" t="s">
        <v>79</v>
      </c>
      <c r="AY264" s="252" t="s">
        <v>170</v>
      </c>
    </row>
    <row r="265" s="13" customFormat="1">
      <c r="A265" s="13"/>
      <c r="B265" s="242"/>
      <c r="C265" s="243"/>
      <c r="D265" s="244" t="s">
        <v>178</v>
      </c>
      <c r="E265" s="245" t="s">
        <v>1</v>
      </c>
      <c r="F265" s="246" t="s">
        <v>303</v>
      </c>
      <c r="G265" s="243"/>
      <c r="H265" s="245" t="s">
        <v>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178</v>
      </c>
      <c r="AU265" s="252" t="s">
        <v>89</v>
      </c>
      <c r="AV265" s="13" t="s">
        <v>87</v>
      </c>
      <c r="AW265" s="13" t="s">
        <v>36</v>
      </c>
      <c r="AX265" s="13" t="s">
        <v>79</v>
      </c>
      <c r="AY265" s="252" t="s">
        <v>170</v>
      </c>
    </row>
    <row r="266" s="14" customFormat="1">
      <c r="A266" s="14"/>
      <c r="B266" s="253"/>
      <c r="C266" s="254"/>
      <c r="D266" s="244" t="s">
        <v>178</v>
      </c>
      <c r="E266" s="255" t="s">
        <v>1</v>
      </c>
      <c r="F266" s="256" t="s">
        <v>304</v>
      </c>
      <c r="G266" s="254"/>
      <c r="H266" s="257">
        <v>10.08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178</v>
      </c>
      <c r="AU266" s="263" t="s">
        <v>89</v>
      </c>
      <c r="AV266" s="14" t="s">
        <v>89</v>
      </c>
      <c r="AW266" s="14" t="s">
        <v>36</v>
      </c>
      <c r="AX266" s="14" t="s">
        <v>79</v>
      </c>
      <c r="AY266" s="263" t="s">
        <v>170</v>
      </c>
    </row>
    <row r="267" s="15" customFormat="1">
      <c r="A267" s="15"/>
      <c r="B267" s="264"/>
      <c r="C267" s="265"/>
      <c r="D267" s="244" t="s">
        <v>178</v>
      </c>
      <c r="E267" s="266" t="s">
        <v>1</v>
      </c>
      <c r="F267" s="267" t="s">
        <v>183</v>
      </c>
      <c r="G267" s="265"/>
      <c r="H267" s="268">
        <v>10.08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178</v>
      </c>
      <c r="AU267" s="274" t="s">
        <v>89</v>
      </c>
      <c r="AV267" s="15" t="s">
        <v>176</v>
      </c>
      <c r="AW267" s="15" t="s">
        <v>36</v>
      </c>
      <c r="AX267" s="15" t="s">
        <v>87</v>
      </c>
      <c r="AY267" s="274" t="s">
        <v>170</v>
      </c>
    </row>
    <row r="268" s="2" customFormat="1" ht="24.15" customHeight="1">
      <c r="A268" s="39"/>
      <c r="B268" s="40"/>
      <c r="C268" s="228" t="s">
        <v>7</v>
      </c>
      <c r="D268" s="228" t="s">
        <v>172</v>
      </c>
      <c r="E268" s="229" t="s">
        <v>305</v>
      </c>
      <c r="F268" s="230" t="s">
        <v>306</v>
      </c>
      <c r="G268" s="231" t="s">
        <v>192</v>
      </c>
      <c r="H268" s="232">
        <v>18.565000000000001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44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176</v>
      </c>
      <c r="AT268" s="240" t="s">
        <v>172</v>
      </c>
      <c r="AU268" s="240" t="s">
        <v>89</v>
      </c>
      <c r="AY268" s="18" t="s">
        <v>170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87</v>
      </c>
      <c r="BK268" s="241">
        <f>ROUND(I268*H268,2)</f>
        <v>0</v>
      </c>
      <c r="BL268" s="18" t="s">
        <v>176</v>
      </c>
      <c r="BM268" s="240" t="s">
        <v>307</v>
      </c>
    </row>
    <row r="269" s="13" customFormat="1">
      <c r="A269" s="13"/>
      <c r="B269" s="242"/>
      <c r="C269" s="243"/>
      <c r="D269" s="244" t="s">
        <v>178</v>
      </c>
      <c r="E269" s="245" t="s">
        <v>1</v>
      </c>
      <c r="F269" s="246" t="s">
        <v>179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178</v>
      </c>
      <c r="AU269" s="252" t="s">
        <v>89</v>
      </c>
      <c r="AV269" s="13" t="s">
        <v>87</v>
      </c>
      <c r="AW269" s="13" t="s">
        <v>36</v>
      </c>
      <c r="AX269" s="13" t="s">
        <v>79</v>
      </c>
      <c r="AY269" s="252" t="s">
        <v>170</v>
      </c>
    </row>
    <row r="270" s="13" customFormat="1">
      <c r="A270" s="13"/>
      <c r="B270" s="242"/>
      <c r="C270" s="243"/>
      <c r="D270" s="244" t="s">
        <v>178</v>
      </c>
      <c r="E270" s="245" t="s">
        <v>1</v>
      </c>
      <c r="F270" s="246" t="s">
        <v>230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178</v>
      </c>
      <c r="AU270" s="252" t="s">
        <v>89</v>
      </c>
      <c r="AV270" s="13" t="s">
        <v>87</v>
      </c>
      <c r="AW270" s="13" t="s">
        <v>36</v>
      </c>
      <c r="AX270" s="13" t="s">
        <v>79</v>
      </c>
      <c r="AY270" s="252" t="s">
        <v>170</v>
      </c>
    </row>
    <row r="271" s="13" customFormat="1">
      <c r="A271" s="13"/>
      <c r="B271" s="242"/>
      <c r="C271" s="243"/>
      <c r="D271" s="244" t="s">
        <v>178</v>
      </c>
      <c r="E271" s="245" t="s">
        <v>1</v>
      </c>
      <c r="F271" s="246" t="s">
        <v>303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178</v>
      </c>
      <c r="AU271" s="252" t="s">
        <v>89</v>
      </c>
      <c r="AV271" s="13" t="s">
        <v>87</v>
      </c>
      <c r="AW271" s="13" t="s">
        <v>36</v>
      </c>
      <c r="AX271" s="13" t="s">
        <v>79</v>
      </c>
      <c r="AY271" s="252" t="s">
        <v>170</v>
      </c>
    </row>
    <row r="272" s="14" customFormat="1">
      <c r="A272" s="14"/>
      <c r="B272" s="253"/>
      <c r="C272" s="254"/>
      <c r="D272" s="244" t="s">
        <v>178</v>
      </c>
      <c r="E272" s="255" t="s">
        <v>1</v>
      </c>
      <c r="F272" s="256" t="s">
        <v>308</v>
      </c>
      <c r="G272" s="254"/>
      <c r="H272" s="257">
        <v>5.04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178</v>
      </c>
      <c r="AU272" s="263" t="s">
        <v>89</v>
      </c>
      <c r="AV272" s="14" t="s">
        <v>89</v>
      </c>
      <c r="AW272" s="14" t="s">
        <v>36</v>
      </c>
      <c r="AX272" s="14" t="s">
        <v>79</v>
      </c>
      <c r="AY272" s="263" t="s">
        <v>170</v>
      </c>
    </row>
    <row r="273" s="13" customFormat="1">
      <c r="A273" s="13"/>
      <c r="B273" s="242"/>
      <c r="C273" s="243"/>
      <c r="D273" s="244" t="s">
        <v>178</v>
      </c>
      <c r="E273" s="245" t="s">
        <v>1</v>
      </c>
      <c r="F273" s="246" t="s">
        <v>309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178</v>
      </c>
      <c r="AU273" s="252" t="s">
        <v>89</v>
      </c>
      <c r="AV273" s="13" t="s">
        <v>87</v>
      </c>
      <c r="AW273" s="13" t="s">
        <v>36</v>
      </c>
      <c r="AX273" s="13" t="s">
        <v>79</v>
      </c>
      <c r="AY273" s="252" t="s">
        <v>170</v>
      </c>
    </row>
    <row r="274" s="14" customFormat="1">
      <c r="A274" s="14"/>
      <c r="B274" s="253"/>
      <c r="C274" s="254"/>
      <c r="D274" s="244" t="s">
        <v>178</v>
      </c>
      <c r="E274" s="255" t="s">
        <v>1</v>
      </c>
      <c r="F274" s="256" t="s">
        <v>310</v>
      </c>
      <c r="G274" s="254"/>
      <c r="H274" s="257">
        <v>13.525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178</v>
      </c>
      <c r="AU274" s="263" t="s">
        <v>89</v>
      </c>
      <c r="AV274" s="14" t="s">
        <v>89</v>
      </c>
      <c r="AW274" s="14" t="s">
        <v>36</v>
      </c>
      <c r="AX274" s="14" t="s">
        <v>79</v>
      </c>
      <c r="AY274" s="263" t="s">
        <v>170</v>
      </c>
    </row>
    <row r="275" s="15" customFormat="1">
      <c r="A275" s="15"/>
      <c r="B275" s="264"/>
      <c r="C275" s="265"/>
      <c r="D275" s="244" t="s">
        <v>178</v>
      </c>
      <c r="E275" s="266" t="s">
        <v>1</v>
      </c>
      <c r="F275" s="267" t="s">
        <v>183</v>
      </c>
      <c r="G275" s="265"/>
      <c r="H275" s="268">
        <v>18.565000000000001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178</v>
      </c>
      <c r="AU275" s="274" t="s">
        <v>89</v>
      </c>
      <c r="AV275" s="15" t="s">
        <v>176</v>
      </c>
      <c r="AW275" s="15" t="s">
        <v>36</v>
      </c>
      <c r="AX275" s="15" t="s">
        <v>87</v>
      </c>
      <c r="AY275" s="274" t="s">
        <v>170</v>
      </c>
    </row>
    <row r="276" s="2" customFormat="1" ht="14.4" customHeight="1">
      <c r="A276" s="39"/>
      <c r="B276" s="40"/>
      <c r="C276" s="286" t="s">
        <v>311</v>
      </c>
      <c r="D276" s="286" t="s">
        <v>312</v>
      </c>
      <c r="E276" s="287" t="s">
        <v>313</v>
      </c>
      <c r="F276" s="288" t="s">
        <v>314</v>
      </c>
      <c r="G276" s="289" t="s">
        <v>290</v>
      </c>
      <c r="H276" s="290">
        <v>37.130000000000003</v>
      </c>
      <c r="I276" s="291"/>
      <c r="J276" s="292">
        <f>ROUND(I276*H276,2)</f>
        <v>0</v>
      </c>
      <c r="K276" s="293"/>
      <c r="L276" s="294"/>
      <c r="M276" s="295" t="s">
        <v>1</v>
      </c>
      <c r="N276" s="296" t="s">
        <v>44</v>
      </c>
      <c r="O276" s="92"/>
      <c r="P276" s="238">
        <f>O276*H276</f>
        <v>0</v>
      </c>
      <c r="Q276" s="238">
        <v>1</v>
      </c>
      <c r="R276" s="238">
        <f>Q276*H276</f>
        <v>37.130000000000003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233</v>
      </c>
      <c r="AT276" s="240" t="s">
        <v>312</v>
      </c>
      <c r="AU276" s="240" t="s">
        <v>89</v>
      </c>
      <c r="AY276" s="18" t="s">
        <v>170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87</v>
      </c>
      <c r="BK276" s="241">
        <f>ROUND(I276*H276,2)</f>
        <v>0</v>
      </c>
      <c r="BL276" s="18" t="s">
        <v>176</v>
      </c>
      <c r="BM276" s="240" t="s">
        <v>315</v>
      </c>
    </row>
    <row r="277" s="14" customFormat="1">
      <c r="A277" s="14"/>
      <c r="B277" s="253"/>
      <c r="C277" s="254"/>
      <c r="D277" s="244" t="s">
        <v>178</v>
      </c>
      <c r="E277" s="254"/>
      <c r="F277" s="256" t="s">
        <v>316</v>
      </c>
      <c r="G277" s="254"/>
      <c r="H277" s="257">
        <v>37.130000000000003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178</v>
      </c>
      <c r="AU277" s="263" t="s">
        <v>89</v>
      </c>
      <c r="AV277" s="14" t="s">
        <v>89</v>
      </c>
      <c r="AW277" s="14" t="s">
        <v>4</v>
      </c>
      <c r="AX277" s="14" t="s">
        <v>87</v>
      </c>
      <c r="AY277" s="263" t="s">
        <v>170</v>
      </c>
    </row>
    <row r="278" s="2" customFormat="1" ht="24.15" customHeight="1">
      <c r="A278" s="39"/>
      <c r="B278" s="40"/>
      <c r="C278" s="228" t="s">
        <v>317</v>
      </c>
      <c r="D278" s="228" t="s">
        <v>172</v>
      </c>
      <c r="E278" s="229" t="s">
        <v>318</v>
      </c>
      <c r="F278" s="230" t="s">
        <v>319</v>
      </c>
      <c r="G278" s="231" t="s">
        <v>175</v>
      </c>
      <c r="H278" s="232">
        <v>100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44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176</v>
      </c>
      <c r="AT278" s="240" t="s">
        <v>172</v>
      </c>
      <c r="AU278" s="240" t="s">
        <v>89</v>
      </c>
      <c r="AY278" s="18" t="s">
        <v>170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87</v>
      </c>
      <c r="BK278" s="241">
        <f>ROUND(I278*H278,2)</f>
        <v>0</v>
      </c>
      <c r="BL278" s="18" t="s">
        <v>176</v>
      </c>
      <c r="BM278" s="240" t="s">
        <v>320</v>
      </c>
    </row>
    <row r="279" s="14" customFormat="1">
      <c r="A279" s="14"/>
      <c r="B279" s="253"/>
      <c r="C279" s="254"/>
      <c r="D279" s="244" t="s">
        <v>178</v>
      </c>
      <c r="E279" s="255" t="s">
        <v>1</v>
      </c>
      <c r="F279" s="256" t="s">
        <v>321</v>
      </c>
      <c r="G279" s="254"/>
      <c r="H279" s="257">
        <v>100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178</v>
      </c>
      <c r="AU279" s="263" t="s">
        <v>89</v>
      </c>
      <c r="AV279" s="14" t="s">
        <v>89</v>
      </c>
      <c r="AW279" s="14" t="s">
        <v>36</v>
      </c>
      <c r="AX279" s="14" t="s">
        <v>79</v>
      </c>
      <c r="AY279" s="263" t="s">
        <v>170</v>
      </c>
    </row>
    <row r="280" s="15" customFormat="1">
      <c r="A280" s="15"/>
      <c r="B280" s="264"/>
      <c r="C280" s="265"/>
      <c r="D280" s="244" t="s">
        <v>178</v>
      </c>
      <c r="E280" s="266" t="s">
        <v>1</v>
      </c>
      <c r="F280" s="267" t="s">
        <v>183</v>
      </c>
      <c r="G280" s="265"/>
      <c r="H280" s="268">
        <v>100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178</v>
      </c>
      <c r="AU280" s="274" t="s">
        <v>89</v>
      </c>
      <c r="AV280" s="15" t="s">
        <v>176</v>
      </c>
      <c r="AW280" s="15" t="s">
        <v>36</v>
      </c>
      <c r="AX280" s="15" t="s">
        <v>87</v>
      </c>
      <c r="AY280" s="274" t="s">
        <v>170</v>
      </c>
    </row>
    <row r="281" s="2" customFormat="1" ht="24.15" customHeight="1">
      <c r="A281" s="39"/>
      <c r="B281" s="40"/>
      <c r="C281" s="228" t="s">
        <v>322</v>
      </c>
      <c r="D281" s="228" t="s">
        <v>172</v>
      </c>
      <c r="E281" s="229" t="s">
        <v>323</v>
      </c>
      <c r="F281" s="230" t="s">
        <v>324</v>
      </c>
      <c r="G281" s="231" t="s">
        <v>175</v>
      </c>
      <c r="H281" s="232">
        <v>100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44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176</v>
      </c>
      <c r="AT281" s="240" t="s">
        <v>172</v>
      </c>
      <c r="AU281" s="240" t="s">
        <v>89</v>
      </c>
      <c r="AY281" s="18" t="s">
        <v>170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87</v>
      </c>
      <c r="BK281" s="241">
        <f>ROUND(I281*H281,2)</f>
        <v>0</v>
      </c>
      <c r="BL281" s="18" t="s">
        <v>176</v>
      </c>
      <c r="BM281" s="240" t="s">
        <v>325</v>
      </c>
    </row>
    <row r="282" s="14" customFormat="1">
      <c r="A282" s="14"/>
      <c r="B282" s="253"/>
      <c r="C282" s="254"/>
      <c r="D282" s="244" t="s">
        <v>178</v>
      </c>
      <c r="E282" s="255" t="s">
        <v>1</v>
      </c>
      <c r="F282" s="256" t="s">
        <v>321</v>
      </c>
      <c r="G282" s="254"/>
      <c r="H282" s="257">
        <v>100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178</v>
      </c>
      <c r="AU282" s="263" t="s">
        <v>89</v>
      </c>
      <c r="AV282" s="14" t="s">
        <v>89</v>
      </c>
      <c r="AW282" s="14" t="s">
        <v>36</v>
      </c>
      <c r="AX282" s="14" t="s">
        <v>79</v>
      </c>
      <c r="AY282" s="263" t="s">
        <v>170</v>
      </c>
    </row>
    <row r="283" s="15" customFormat="1">
      <c r="A283" s="15"/>
      <c r="B283" s="264"/>
      <c r="C283" s="265"/>
      <c r="D283" s="244" t="s">
        <v>178</v>
      </c>
      <c r="E283" s="266" t="s">
        <v>1</v>
      </c>
      <c r="F283" s="267" t="s">
        <v>183</v>
      </c>
      <c r="G283" s="265"/>
      <c r="H283" s="268">
        <v>100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4" t="s">
        <v>178</v>
      </c>
      <c r="AU283" s="274" t="s">
        <v>89</v>
      </c>
      <c r="AV283" s="15" t="s">
        <v>176</v>
      </c>
      <c r="AW283" s="15" t="s">
        <v>36</v>
      </c>
      <c r="AX283" s="15" t="s">
        <v>87</v>
      </c>
      <c r="AY283" s="274" t="s">
        <v>170</v>
      </c>
    </row>
    <row r="284" s="2" customFormat="1" ht="14.4" customHeight="1">
      <c r="A284" s="39"/>
      <c r="B284" s="40"/>
      <c r="C284" s="286" t="s">
        <v>326</v>
      </c>
      <c r="D284" s="286" t="s">
        <v>312</v>
      </c>
      <c r="E284" s="287" t="s">
        <v>327</v>
      </c>
      <c r="F284" s="288" t="s">
        <v>328</v>
      </c>
      <c r="G284" s="289" t="s">
        <v>329</v>
      </c>
      <c r="H284" s="290">
        <v>2</v>
      </c>
      <c r="I284" s="291"/>
      <c r="J284" s="292">
        <f>ROUND(I284*H284,2)</f>
        <v>0</v>
      </c>
      <c r="K284" s="293"/>
      <c r="L284" s="294"/>
      <c r="M284" s="295" t="s">
        <v>1</v>
      </c>
      <c r="N284" s="296" t="s">
        <v>44</v>
      </c>
      <c r="O284" s="92"/>
      <c r="P284" s="238">
        <f>O284*H284</f>
        <v>0</v>
      </c>
      <c r="Q284" s="238">
        <v>0.001</v>
      </c>
      <c r="R284" s="238">
        <f>Q284*H284</f>
        <v>0.002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233</v>
      </c>
      <c r="AT284" s="240" t="s">
        <v>312</v>
      </c>
      <c r="AU284" s="240" t="s">
        <v>89</v>
      </c>
      <c r="AY284" s="18" t="s">
        <v>170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87</v>
      </c>
      <c r="BK284" s="241">
        <f>ROUND(I284*H284,2)</f>
        <v>0</v>
      </c>
      <c r="BL284" s="18" t="s">
        <v>176</v>
      </c>
      <c r="BM284" s="240" t="s">
        <v>330</v>
      </c>
    </row>
    <row r="285" s="14" customFormat="1">
      <c r="A285" s="14"/>
      <c r="B285" s="253"/>
      <c r="C285" s="254"/>
      <c r="D285" s="244" t="s">
        <v>178</v>
      </c>
      <c r="E285" s="254"/>
      <c r="F285" s="256" t="s">
        <v>331</v>
      </c>
      <c r="G285" s="254"/>
      <c r="H285" s="257">
        <v>2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178</v>
      </c>
      <c r="AU285" s="263" t="s">
        <v>89</v>
      </c>
      <c r="AV285" s="14" t="s">
        <v>89</v>
      </c>
      <c r="AW285" s="14" t="s">
        <v>4</v>
      </c>
      <c r="AX285" s="14" t="s">
        <v>87</v>
      </c>
      <c r="AY285" s="263" t="s">
        <v>170</v>
      </c>
    </row>
    <row r="286" s="12" customFormat="1" ht="22.8" customHeight="1">
      <c r="A286" s="12"/>
      <c r="B286" s="212"/>
      <c r="C286" s="213"/>
      <c r="D286" s="214" t="s">
        <v>78</v>
      </c>
      <c r="E286" s="226" t="s">
        <v>89</v>
      </c>
      <c r="F286" s="226" t="s">
        <v>332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SUM(P287:P519)</f>
        <v>0</v>
      </c>
      <c r="Q286" s="220"/>
      <c r="R286" s="221">
        <f>SUM(R287:R519)</f>
        <v>326.97421502999998</v>
      </c>
      <c r="S286" s="220"/>
      <c r="T286" s="222">
        <f>SUM(T287:T519)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87</v>
      </c>
      <c r="AT286" s="224" t="s">
        <v>78</v>
      </c>
      <c r="AU286" s="224" t="s">
        <v>87</v>
      </c>
      <c r="AY286" s="223" t="s">
        <v>170</v>
      </c>
      <c r="BK286" s="225">
        <f>SUM(BK287:BK519)</f>
        <v>0</v>
      </c>
    </row>
    <row r="287" s="2" customFormat="1" ht="24.15" customHeight="1">
      <c r="A287" s="39"/>
      <c r="B287" s="40"/>
      <c r="C287" s="228" t="s">
        <v>333</v>
      </c>
      <c r="D287" s="228" t="s">
        <v>172</v>
      </c>
      <c r="E287" s="229" t="s">
        <v>334</v>
      </c>
      <c r="F287" s="230" t="s">
        <v>335</v>
      </c>
      <c r="G287" s="231" t="s">
        <v>175</v>
      </c>
      <c r="H287" s="232">
        <v>80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0.00017000000000000001</v>
      </c>
      <c r="R287" s="238">
        <f>Q287*H287</f>
        <v>0.013600000000000001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176</v>
      </c>
      <c r="AT287" s="240" t="s">
        <v>172</v>
      </c>
      <c r="AU287" s="240" t="s">
        <v>89</v>
      </c>
      <c r="AY287" s="18" t="s">
        <v>170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87</v>
      </c>
      <c r="BK287" s="241">
        <f>ROUND(I287*H287,2)</f>
        <v>0</v>
      </c>
      <c r="BL287" s="18" t="s">
        <v>176</v>
      </c>
      <c r="BM287" s="240" t="s">
        <v>336</v>
      </c>
    </row>
    <row r="288" s="13" customFormat="1">
      <c r="A288" s="13"/>
      <c r="B288" s="242"/>
      <c r="C288" s="243"/>
      <c r="D288" s="244" t="s">
        <v>178</v>
      </c>
      <c r="E288" s="245" t="s">
        <v>1</v>
      </c>
      <c r="F288" s="246" t="s">
        <v>217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178</v>
      </c>
      <c r="AU288" s="252" t="s">
        <v>89</v>
      </c>
      <c r="AV288" s="13" t="s">
        <v>87</v>
      </c>
      <c r="AW288" s="13" t="s">
        <v>36</v>
      </c>
      <c r="AX288" s="13" t="s">
        <v>79</v>
      </c>
      <c r="AY288" s="252" t="s">
        <v>170</v>
      </c>
    </row>
    <row r="289" s="13" customFormat="1">
      <c r="A289" s="13"/>
      <c r="B289" s="242"/>
      <c r="C289" s="243"/>
      <c r="D289" s="244" t="s">
        <v>178</v>
      </c>
      <c r="E289" s="245" t="s">
        <v>1</v>
      </c>
      <c r="F289" s="246" t="s">
        <v>218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178</v>
      </c>
      <c r="AU289" s="252" t="s">
        <v>89</v>
      </c>
      <c r="AV289" s="13" t="s">
        <v>87</v>
      </c>
      <c r="AW289" s="13" t="s">
        <v>36</v>
      </c>
      <c r="AX289" s="13" t="s">
        <v>79</v>
      </c>
      <c r="AY289" s="252" t="s">
        <v>170</v>
      </c>
    </row>
    <row r="290" s="13" customFormat="1">
      <c r="A290" s="13"/>
      <c r="B290" s="242"/>
      <c r="C290" s="243"/>
      <c r="D290" s="244" t="s">
        <v>178</v>
      </c>
      <c r="E290" s="245" t="s">
        <v>1</v>
      </c>
      <c r="F290" s="246" t="s">
        <v>337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178</v>
      </c>
      <c r="AU290" s="252" t="s">
        <v>89</v>
      </c>
      <c r="AV290" s="13" t="s">
        <v>87</v>
      </c>
      <c r="AW290" s="13" t="s">
        <v>36</v>
      </c>
      <c r="AX290" s="13" t="s">
        <v>79</v>
      </c>
      <c r="AY290" s="252" t="s">
        <v>170</v>
      </c>
    </row>
    <row r="291" s="14" customFormat="1">
      <c r="A291" s="14"/>
      <c r="B291" s="253"/>
      <c r="C291" s="254"/>
      <c r="D291" s="244" t="s">
        <v>178</v>
      </c>
      <c r="E291" s="255" t="s">
        <v>1</v>
      </c>
      <c r="F291" s="256" t="s">
        <v>338</v>
      </c>
      <c r="G291" s="254"/>
      <c r="H291" s="257">
        <v>80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178</v>
      </c>
      <c r="AU291" s="263" t="s">
        <v>89</v>
      </c>
      <c r="AV291" s="14" t="s">
        <v>89</v>
      </c>
      <c r="AW291" s="14" t="s">
        <v>36</v>
      </c>
      <c r="AX291" s="14" t="s">
        <v>79</v>
      </c>
      <c r="AY291" s="263" t="s">
        <v>170</v>
      </c>
    </row>
    <row r="292" s="15" customFormat="1">
      <c r="A292" s="15"/>
      <c r="B292" s="264"/>
      <c r="C292" s="265"/>
      <c r="D292" s="244" t="s">
        <v>178</v>
      </c>
      <c r="E292" s="266" t="s">
        <v>1</v>
      </c>
      <c r="F292" s="267" t="s">
        <v>183</v>
      </c>
      <c r="G292" s="265"/>
      <c r="H292" s="268">
        <v>80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178</v>
      </c>
      <c r="AU292" s="274" t="s">
        <v>89</v>
      </c>
      <c r="AV292" s="15" t="s">
        <v>176</v>
      </c>
      <c r="AW292" s="15" t="s">
        <v>36</v>
      </c>
      <c r="AX292" s="15" t="s">
        <v>87</v>
      </c>
      <c r="AY292" s="274" t="s">
        <v>170</v>
      </c>
    </row>
    <row r="293" s="2" customFormat="1" ht="24.15" customHeight="1">
      <c r="A293" s="39"/>
      <c r="B293" s="40"/>
      <c r="C293" s="286" t="s">
        <v>339</v>
      </c>
      <c r="D293" s="286" t="s">
        <v>312</v>
      </c>
      <c r="E293" s="287" t="s">
        <v>340</v>
      </c>
      <c r="F293" s="288" t="s">
        <v>341</v>
      </c>
      <c r="G293" s="289" t="s">
        <v>175</v>
      </c>
      <c r="H293" s="290">
        <v>94.760000000000005</v>
      </c>
      <c r="I293" s="291"/>
      <c r="J293" s="292">
        <f>ROUND(I293*H293,2)</f>
        <v>0</v>
      </c>
      <c r="K293" s="293"/>
      <c r="L293" s="294"/>
      <c r="M293" s="295" t="s">
        <v>1</v>
      </c>
      <c r="N293" s="296" t="s">
        <v>44</v>
      </c>
      <c r="O293" s="92"/>
      <c r="P293" s="238">
        <f>O293*H293</f>
        <v>0</v>
      </c>
      <c r="Q293" s="238">
        <v>0.00020000000000000001</v>
      </c>
      <c r="R293" s="238">
        <f>Q293*H293</f>
        <v>0.018952000000000004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233</v>
      </c>
      <c r="AT293" s="240" t="s">
        <v>312</v>
      </c>
      <c r="AU293" s="240" t="s">
        <v>89</v>
      </c>
      <c r="AY293" s="18" t="s">
        <v>170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87</v>
      </c>
      <c r="BK293" s="241">
        <f>ROUND(I293*H293,2)</f>
        <v>0</v>
      </c>
      <c r="BL293" s="18" t="s">
        <v>176</v>
      </c>
      <c r="BM293" s="240" t="s">
        <v>342</v>
      </c>
    </row>
    <row r="294" s="14" customFormat="1">
      <c r="A294" s="14"/>
      <c r="B294" s="253"/>
      <c r="C294" s="254"/>
      <c r="D294" s="244" t="s">
        <v>178</v>
      </c>
      <c r="E294" s="254"/>
      <c r="F294" s="256" t="s">
        <v>343</v>
      </c>
      <c r="G294" s="254"/>
      <c r="H294" s="257">
        <v>94.760000000000005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178</v>
      </c>
      <c r="AU294" s="263" t="s">
        <v>89</v>
      </c>
      <c r="AV294" s="14" t="s">
        <v>89</v>
      </c>
      <c r="AW294" s="14" t="s">
        <v>4</v>
      </c>
      <c r="AX294" s="14" t="s">
        <v>87</v>
      </c>
      <c r="AY294" s="263" t="s">
        <v>170</v>
      </c>
    </row>
    <row r="295" s="2" customFormat="1" ht="14.4" customHeight="1">
      <c r="A295" s="39"/>
      <c r="B295" s="40"/>
      <c r="C295" s="228" t="s">
        <v>344</v>
      </c>
      <c r="D295" s="228" t="s">
        <v>172</v>
      </c>
      <c r="E295" s="229" t="s">
        <v>345</v>
      </c>
      <c r="F295" s="230" t="s">
        <v>346</v>
      </c>
      <c r="G295" s="231" t="s">
        <v>192</v>
      </c>
      <c r="H295" s="232">
        <v>16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44</v>
      </c>
      <c r="O295" s="92"/>
      <c r="P295" s="238">
        <f>O295*H295</f>
        <v>0</v>
      </c>
      <c r="Q295" s="238">
        <v>1.9199999999999999</v>
      </c>
      <c r="R295" s="238">
        <f>Q295*H295</f>
        <v>30.719999999999999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176</v>
      </c>
      <c r="AT295" s="240" t="s">
        <v>172</v>
      </c>
      <c r="AU295" s="240" t="s">
        <v>89</v>
      </c>
      <c r="AY295" s="18" t="s">
        <v>170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87</v>
      </c>
      <c r="BK295" s="241">
        <f>ROUND(I295*H295,2)</f>
        <v>0</v>
      </c>
      <c r="BL295" s="18" t="s">
        <v>176</v>
      </c>
      <c r="BM295" s="240" t="s">
        <v>347</v>
      </c>
    </row>
    <row r="296" s="13" customFormat="1">
      <c r="A296" s="13"/>
      <c r="B296" s="242"/>
      <c r="C296" s="243"/>
      <c r="D296" s="244" t="s">
        <v>178</v>
      </c>
      <c r="E296" s="245" t="s">
        <v>1</v>
      </c>
      <c r="F296" s="246" t="s">
        <v>217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178</v>
      </c>
      <c r="AU296" s="252" t="s">
        <v>89</v>
      </c>
      <c r="AV296" s="13" t="s">
        <v>87</v>
      </c>
      <c r="AW296" s="13" t="s">
        <v>36</v>
      </c>
      <c r="AX296" s="13" t="s">
        <v>79</v>
      </c>
      <c r="AY296" s="252" t="s">
        <v>170</v>
      </c>
    </row>
    <row r="297" s="13" customFormat="1">
      <c r="A297" s="13"/>
      <c r="B297" s="242"/>
      <c r="C297" s="243"/>
      <c r="D297" s="244" t="s">
        <v>178</v>
      </c>
      <c r="E297" s="245" t="s">
        <v>1</v>
      </c>
      <c r="F297" s="246" t="s">
        <v>218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178</v>
      </c>
      <c r="AU297" s="252" t="s">
        <v>89</v>
      </c>
      <c r="AV297" s="13" t="s">
        <v>87</v>
      </c>
      <c r="AW297" s="13" t="s">
        <v>36</v>
      </c>
      <c r="AX297" s="13" t="s">
        <v>79</v>
      </c>
      <c r="AY297" s="252" t="s">
        <v>170</v>
      </c>
    </row>
    <row r="298" s="14" customFormat="1">
      <c r="A298" s="14"/>
      <c r="B298" s="253"/>
      <c r="C298" s="254"/>
      <c r="D298" s="244" t="s">
        <v>178</v>
      </c>
      <c r="E298" s="255" t="s">
        <v>1</v>
      </c>
      <c r="F298" s="256" t="s">
        <v>348</v>
      </c>
      <c r="G298" s="254"/>
      <c r="H298" s="257">
        <v>16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178</v>
      </c>
      <c r="AU298" s="263" t="s">
        <v>89</v>
      </c>
      <c r="AV298" s="14" t="s">
        <v>89</v>
      </c>
      <c r="AW298" s="14" t="s">
        <v>36</v>
      </c>
      <c r="AX298" s="14" t="s">
        <v>79</v>
      </c>
      <c r="AY298" s="263" t="s">
        <v>170</v>
      </c>
    </row>
    <row r="299" s="15" customFormat="1">
      <c r="A299" s="15"/>
      <c r="B299" s="264"/>
      <c r="C299" s="265"/>
      <c r="D299" s="244" t="s">
        <v>178</v>
      </c>
      <c r="E299" s="266" t="s">
        <v>1</v>
      </c>
      <c r="F299" s="267" t="s">
        <v>183</v>
      </c>
      <c r="G299" s="265"/>
      <c r="H299" s="268">
        <v>16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178</v>
      </c>
      <c r="AU299" s="274" t="s">
        <v>89</v>
      </c>
      <c r="AV299" s="15" t="s">
        <v>176</v>
      </c>
      <c r="AW299" s="15" t="s">
        <v>36</v>
      </c>
      <c r="AX299" s="15" t="s">
        <v>87</v>
      </c>
      <c r="AY299" s="274" t="s">
        <v>170</v>
      </c>
    </row>
    <row r="300" s="2" customFormat="1" ht="24.15" customHeight="1">
      <c r="A300" s="39"/>
      <c r="B300" s="40"/>
      <c r="C300" s="228" t="s">
        <v>349</v>
      </c>
      <c r="D300" s="228" t="s">
        <v>172</v>
      </c>
      <c r="E300" s="229" t="s">
        <v>350</v>
      </c>
      <c r="F300" s="230" t="s">
        <v>351</v>
      </c>
      <c r="G300" s="231" t="s">
        <v>352</v>
      </c>
      <c r="H300" s="232">
        <v>80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0.00116</v>
      </c>
      <c r="R300" s="238">
        <f>Q300*H300</f>
        <v>0.092799999999999994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176</v>
      </c>
      <c r="AT300" s="240" t="s">
        <v>172</v>
      </c>
      <c r="AU300" s="240" t="s">
        <v>89</v>
      </c>
      <c r="AY300" s="18" t="s">
        <v>170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87</v>
      </c>
      <c r="BK300" s="241">
        <f>ROUND(I300*H300,2)</f>
        <v>0</v>
      </c>
      <c r="BL300" s="18" t="s">
        <v>176</v>
      </c>
      <c r="BM300" s="240" t="s">
        <v>353</v>
      </c>
    </row>
    <row r="301" s="13" customFormat="1">
      <c r="A301" s="13"/>
      <c r="B301" s="242"/>
      <c r="C301" s="243"/>
      <c r="D301" s="244" t="s">
        <v>178</v>
      </c>
      <c r="E301" s="245" t="s">
        <v>1</v>
      </c>
      <c r="F301" s="246" t="s">
        <v>217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178</v>
      </c>
      <c r="AU301" s="252" t="s">
        <v>89</v>
      </c>
      <c r="AV301" s="13" t="s">
        <v>87</v>
      </c>
      <c r="AW301" s="13" t="s">
        <v>36</v>
      </c>
      <c r="AX301" s="13" t="s">
        <v>79</v>
      </c>
      <c r="AY301" s="252" t="s">
        <v>170</v>
      </c>
    </row>
    <row r="302" s="13" customFormat="1">
      <c r="A302" s="13"/>
      <c r="B302" s="242"/>
      <c r="C302" s="243"/>
      <c r="D302" s="244" t="s">
        <v>178</v>
      </c>
      <c r="E302" s="245" t="s">
        <v>1</v>
      </c>
      <c r="F302" s="246" t="s">
        <v>218</v>
      </c>
      <c r="G302" s="243"/>
      <c r="H302" s="245" t="s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178</v>
      </c>
      <c r="AU302" s="252" t="s">
        <v>89</v>
      </c>
      <c r="AV302" s="13" t="s">
        <v>87</v>
      </c>
      <c r="AW302" s="13" t="s">
        <v>36</v>
      </c>
      <c r="AX302" s="13" t="s">
        <v>79</v>
      </c>
      <c r="AY302" s="252" t="s">
        <v>170</v>
      </c>
    </row>
    <row r="303" s="14" customFormat="1">
      <c r="A303" s="14"/>
      <c r="B303" s="253"/>
      <c r="C303" s="254"/>
      <c r="D303" s="244" t="s">
        <v>178</v>
      </c>
      <c r="E303" s="255" t="s">
        <v>1</v>
      </c>
      <c r="F303" s="256" t="s">
        <v>354</v>
      </c>
      <c r="G303" s="254"/>
      <c r="H303" s="257">
        <v>80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178</v>
      </c>
      <c r="AU303" s="263" t="s">
        <v>89</v>
      </c>
      <c r="AV303" s="14" t="s">
        <v>89</v>
      </c>
      <c r="AW303" s="14" t="s">
        <v>36</v>
      </c>
      <c r="AX303" s="14" t="s">
        <v>79</v>
      </c>
      <c r="AY303" s="263" t="s">
        <v>170</v>
      </c>
    </row>
    <row r="304" s="15" customFormat="1">
      <c r="A304" s="15"/>
      <c r="B304" s="264"/>
      <c r="C304" s="265"/>
      <c r="D304" s="244" t="s">
        <v>178</v>
      </c>
      <c r="E304" s="266" t="s">
        <v>1</v>
      </c>
      <c r="F304" s="267" t="s">
        <v>183</v>
      </c>
      <c r="G304" s="265"/>
      <c r="H304" s="268">
        <v>80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4" t="s">
        <v>178</v>
      </c>
      <c r="AU304" s="274" t="s">
        <v>89</v>
      </c>
      <c r="AV304" s="15" t="s">
        <v>176</v>
      </c>
      <c r="AW304" s="15" t="s">
        <v>36</v>
      </c>
      <c r="AX304" s="15" t="s">
        <v>87</v>
      </c>
      <c r="AY304" s="274" t="s">
        <v>170</v>
      </c>
    </row>
    <row r="305" s="2" customFormat="1" ht="24.15" customHeight="1">
      <c r="A305" s="39"/>
      <c r="B305" s="40"/>
      <c r="C305" s="228" t="s">
        <v>355</v>
      </c>
      <c r="D305" s="228" t="s">
        <v>172</v>
      </c>
      <c r="E305" s="229" t="s">
        <v>356</v>
      </c>
      <c r="F305" s="230" t="s">
        <v>357</v>
      </c>
      <c r="G305" s="231" t="s">
        <v>175</v>
      </c>
      <c r="H305" s="232">
        <v>70.840000000000003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44</v>
      </c>
      <c r="O305" s="92"/>
      <c r="P305" s="238">
        <f>O305*H305</f>
        <v>0</v>
      </c>
      <c r="Q305" s="238">
        <v>0.00010000000000000001</v>
      </c>
      <c r="R305" s="238">
        <f>Q305*H305</f>
        <v>0.0070840000000000009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176</v>
      </c>
      <c r="AT305" s="240" t="s">
        <v>172</v>
      </c>
      <c r="AU305" s="240" t="s">
        <v>89</v>
      </c>
      <c r="AY305" s="18" t="s">
        <v>170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87</v>
      </c>
      <c r="BK305" s="241">
        <f>ROUND(I305*H305,2)</f>
        <v>0</v>
      </c>
      <c r="BL305" s="18" t="s">
        <v>176</v>
      </c>
      <c r="BM305" s="240" t="s">
        <v>358</v>
      </c>
    </row>
    <row r="306" s="13" customFormat="1">
      <c r="A306" s="13"/>
      <c r="B306" s="242"/>
      <c r="C306" s="243"/>
      <c r="D306" s="244" t="s">
        <v>178</v>
      </c>
      <c r="E306" s="245" t="s">
        <v>1</v>
      </c>
      <c r="F306" s="246" t="s">
        <v>195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178</v>
      </c>
      <c r="AU306" s="252" t="s">
        <v>89</v>
      </c>
      <c r="AV306" s="13" t="s">
        <v>87</v>
      </c>
      <c r="AW306" s="13" t="s">
        <v>36</v>
      </c>
      <c r="AX306" s="13" t="s">
        <v>79</v>
      </c>
      <c r="AY306" s="252" t="s">
        <v>170</v>
      </c>
    </row>
    <row r="307" s="13" customFormat="1">
      <c r="A307" s="13"/>
      <c r="B307" s="242"/>
      <c r="C307" s="243"/>
      <c r="D307" s="244" t="s">
        <v>178</v>
      </c>
      <c r="E307" s="245" t="s">
        <v>1</v>
      </c>
      <c r="F307" s="246" t="s">
        <v>359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178</v>
      </c>
      <c r="AU307" s="252" t="s">
        <v>89</v>
      </c>
      <c r="AV307" s="13" t="s">
        <v>87</v>
      </c>
      <c r="AW307" s="13" t="s">
        <v>36</v>
      </c>
      <c r="AX307" s="13" t="s">
        <v>79</v>
      </c>
      <c r="AY307" s="252" t="s">
        <v>170</v>
      </c>
    </row>
    <row r="308" s="14" customFormat="1">
      <c r="A308" s="14"/>
      <c r="B308" s="253"/>
      <c r="C308" s="254"/>
      <c r="D308" s="244" t="s">
        <v>178</v>
      </c>
      <c r="E308" s="255" t="s">
        <v>1</v>
      </c>
      <c r="F308" s="256" t="s">
        <v>360</v>
      </c>
      <c r="G308" s="254"/>
      <c r="H308" s="257">
        <v>70.840000000000003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178</v>
      </c>
      <c r="AU308" s="263" t="s">
        <v>89</v>
      </c>
      <c r="AV308" s="14" t="s">
        <v>89</v>
      </c>
      <c r="AW308" s="14" t="s">
        <v>36</v>
      </c>
      <c r="AX308" s="14" t="s">
        <v>79</v>
      </c>
      <c r="AY308" s="263" t="s">
        <v>170</v>
      </c>
    </row>
    <row r="309" s="15" customFormat="1">
      <c r="A309" s="15"/>
      <c r="B309" s="264"/>
      <c r="C309" s="265"/>
      <c r="D309" s="244" t="s">
        <v>178</v>
      </c>
      <c r="E309" s="266" t="s">
        <v>1</v>
      </c>
      <c r="F309" s="267" t="s">
        <v>183</v>
      </c>
      <c r="G309" s="265"/>
      <c r="H309" s="268">
        <v>70.840000000000003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178</v>
      </c>
      <c r="AU309" s="274" t="s">
        <v>89</v>
      </c>
      <c r="AV309" s="15" t="s">
        <v>176</v>
      </c>
      <c r="AW309" s="15" t="s">
        <v>36</v>
      </c>
      <c r="AX309" s="15" t="s">
        <v>87</v>
      </c>
      <c r="AY309" s="274" t="s">
        <v>170</v>
      </c>
    </row>
    <row r="310" s="2" customFormat="1" ht="24.15" customHeight="1">
      <c r="A310" s="39"/>
      <c r="B310" s="40"/>
      <c r="C310" s="286" t="s">
        <v>361</v>
      </c>
      <c r="D310" s="286" t="s">
        <v>312</v>
      </c>
      <c r="E310" s="287" t="s">
        <v>362</v>
      </c>
      <c r="F310" s="288" t="s">
        <v>363</v>
      </c>
      <c r="G310" s="289" t="s">
        <v>175</v>
      </c>
      <c r="H310" s="290">
        <v>83.909999999999997</v>
      </c>
      <c r="I310" s="291"/>
      <c r="J310" s="292">
        <f>ROUND(I310*H310,2)</f>
        <v>0</v>
      </c>
      <c r="K310" s="293"/>
      <c r="L310" s="294"/>
      <c r="M310" s="295" t="s">
        <v>1</v>
      </c>
      <c r="N310" s="296" t="s">
        <v>44</v>
      </c>
      <c r="O310" s="92"/>
      <c r="P310" s="238">
        <f>O310*H310</f>
        <v>0</v>
      </c>
      <c r="Q310" s="238">
        <v>0.00029999999999999997</v>
      </c>
      <c r="R310" s="238">
        <f>Q310*H310</f>
        <v>0.025172999999999997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233</v>
      </c>
      <c r="AT310" s="240" t="s">
        <v>312</v>
      </c>
      <c r="AU310" s="240" t="s">
        <v>89</v>
      </c>
      <c r="AY310" s="18" t="s">
        <v>170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87</v>
      </c>
      <c r="BK310" s="241">
        <f>ROUND(I310*H310,2)</f>
        <v>0</v>
      </c>
      <c r="BL310" s="18" t="s">
        <v>176</v>
      </c>
      <c r="BM310" s="240" t="s">
        <v>364</v>
      </c>
    </row>
    <row r="311" s="14" customFormat="1">
      <c r="A311" s="14"/>
      <c r="B311" s="253"/>
      <c r="C311" s="254"/>
      <c r="D311" s="244" t="s">
        <v>178</v>
      </c>
      <c r="E311" s="254"/>
      <c r="F311" s="256" t="s">
        <v>365</v>
      </c>
      <c r="G311" s="254"/>
      <c r="H311" s="257">
        <v>83.909999999999997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178</v>
      </c>
      <c r="AU311" s="263" t="s">
        <v>89</v>
      </c>
      <c r="AV311" s="14" t="s">
        <v>89</v>
      </c>
      <c r="AW311" s="14" t="s">
        <v>4</v>
      </c>
      <c r="AX311" s="14" t="s">
        <v>87</v>
      </c>
      <c r="AY311" s="263" t="s">
        <v>170</v>
      </c>
    </row>
    <row r="312" s="2" customFormat="1" ht="24.15" customHeight="1">
      <c r="A312" s="39"/>
      <c r="B312" s="40"/>
      <c r="C312" s="228" t="s">
        <v>366</v>
      </c>
      <c r="D312" s="228" t="s">
        <v>172</v>
      </c>
      <c r="E312" s="229" t="s">
        <v>367</v>
      </c>
      <c r="F312" s="230" t="s">
        <v>368</v>
      </c>
      <c r="G312" s="231" t="s">
        <v>192</v>
      </c>
      <c r="H312" s="232">
        <v>17.710000000000001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44</v>
      </c>
      <c r="O312" s="92"/>
      <c r="P312" s="238">
        <f>O312*H312</f>
        <v>0</v>
      </c>
      <c r="Q312" s="238">
        <v>2.1600000000000001</v>
      </c>
      <c r="R312" s="238">
        <f>Q312*H312</f>
        <v>38.253600000000006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176</v>
      </c>
      <c r="AT312" s="240" t="s">
        <v>172</v>
      </c>
      <c r="AU312" s="240" t="s">
        <v>89</v>
      </c>
      <c r="AY312" s="18" t="s">
        <v>170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87</v>
      </c>
      <c r="BK312" s="241">
        <f>ROUND(I312*H312,2)</f>
        <v>0</v>
      </c>
      <c r="BL312" s="18" t="s">
        <v>176</v>
      </c>
      <c r="BM312" s="240" t="s">
        <v>369</v>
      </c>
    </row>
    <row r="313" s="13" customFormat="1">
      <c r="A313" s="13"/>
      <c r="B313" s="242"/>
      <c r="C313" s="243"/>
      <c r="D313" s="244" t="s">
        <v>178</v>
      </c>
      <c r="E313" s="245" t="s">
        <v>1</v>
      </c>
      <c r="F313" s="246" t="s">
        <v>195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178</v>
      </c>
      <c r="AU313" s="252" t="s">
        <v>89</v>
      </c>
      <c r="AV313" s="13" t="s">
        <v>87</v>
      </c>
      <c r="AW313" s="13" t="s">
        <v>36</v>
      </c>
      <c r="AX313" s="13" t="s">
        <v>79</v>
      </c>
      <c r="AY313" s="252" t="s">
        <v>170</v>
      </c>
    </row>
    <row r="314" s="13" customFormat="1">
      <c r="A314" s="13"/>
      <c r="B314" s="242"/>
      <c r="C314" s="243"/>
      <c r="D314" s="244" t="s">
        <v>178</v>
      </c>
      <c r="E314" s="245" t="s">
        <v>1</v>
      </c>
      <c r="F314" s="246" t="s">
        <v>370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178</v>
      </c>
      <c r="AU314" s="252" t="s">
        <v>89</v>
      </c>
      <c r="AV314" s="13" t="s">
        <v>87</v>
      </c>
      <c r="AW314" s="13" t="s">
        <v>36</v>
      </c>
      <c r="AX314" s="13" t="s">
        <v>79</v>
      </c>
      <c r="AY314" s="252" t="s">
        <v>170</v>
      </c>
    </row>
    <row r="315" s="14" customFormat="1">
      <c r="A315" s="14"/>
      <c r="B315" s="253"/>
      <c r="C315" s="254"/>
      <c r="D315" s="244" t="s">
        <v>178</v>
      </c>
      <c r="E315" s="255" t="s">
        <v>1</v>
      </c>
      <c r="F315" s="256" t="s">
        <v>371</v>
      </c>
      <c r="G315" s="254"/>
      <c r="H315" s="257">
        <v>17.710000000000001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178</v>
      </c>
      <c r="AU315" s="263" t="s">
        <v>89</v>
      </c>
      <c r="AV315" s="14" t="s">
        <v>89</v>
      </c>
      <c r="AW315" s="14" t="s">
        <v>36</v>
      </c>
      <c r="AX315" s="14" t="s">
        <v>79</v>
      </c>
      <c r="AY315" s="263" t="s">
        <v>170</v>
      </c>
    </row>
    <row r="316" s="15" customFormat="1">
      <c r="A316" s="15"/>
      <c r="B316" s="264"/>
      <c r="C316" s="265"/>
      <c r="D316" s="244" t="s">
        <v>178</v>
      </c>
      <c r="E316" s="266" t="s">
        <v>1</v>
      </c>
      <c r="F316" s="267" t="s">
        <v>183</v>
      </c>
      <c r="G316" s="265"/>
      <c r="H316" s="268">
        <v>17.710000000000001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178</v>
      </c>
      <c r="AU316" s="274" t="s">
        <v>89</v>
      </c>
      <c r="AV316" s="15" t="s">
        <v>176</v>
      </c>
      <c r="AW316" s="15" t="s">
        <v>36</v>
      </c>
      <c r="AX316" s="15" t="s">
        <v>87</v>
      </c>
      <c r="AY316" s="274" t="s">
        <v>170</v>
      </c>
    </row>
    <row r="317" s="2" customFormat="1" ht="24.15" customHeight="1">
      <c r="A317" s="39"/>
      <c r="B317" s="40"/>
      <c r="C317" s="228" t="s">
        <v>372</v>
      </c>
      <c r="D317" s="228" t="s">
        <v>172</v>
      </c>
      <c r="E317" s="229" t="s">
        <v>373</v>
      </c>
      <c r="F317" s="230" t="s">
        <v>374</v>
      </c>
      <c r="G317" s="231" t="s">
        <v>192</v>
      </c>
      <c r="H317" s="232">
        <v>3.5419999999999998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44</v>
      </c>
      <c r="O317" s="92"/>
      <c r="P317" s="238">
        <f>O317*H317</f>
        <v>0</v>
      </c>
      <c r="Q317" s="238">
        <v>1.98</v>
      </c>
      <c r="R317" s="238">
        <f>Q317*H317</f>
        <v>7.0131599999999992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176</v>
      </c>
      <c r="AT317" s="240" t="s">
        <v>172</v>
      </c>
      <c r="AU317" s="240" t="s">
        <v>89</v>
      </c>
      <c r="AY317" s="18" t="s">
        <v>170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87</v>
      </c>
      <c r="BK317" s="241">
        <f>ROUND(I317*H317,2)</f>
        <v>0</v>
      </c>
      <c r="BL317" s="18" t="s">
        <v>176</v>
      </c>
      <c r="BM317" s="240" t="s">
        <v>375</v>
      </c>
    </row>
    <row r="318" s="13" customFormat="1">
      <c r="A318" s="13"/>
      <c r="B318" s="242"/>
      <c r="C318" s="243"/>
      <c r="D318" s="244" t="s">
        <v>178</v>
      </c>
      <c r="E318" s="245" t="s">
        <v>1</v>
      </c>
      <c r="F318" s="246" t="s">
        <v>195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178</v>
      </c>
      <c r="AU318" s="252" t="s">
        <v>89</v>
      </c>
      <c r="AV318" s="13" t="s">
        <v>87</v>
      </c>
      <c r="AW318" s="13" t="s">
        <v>36</v>
      </c>
      <c r="AX318" s="13" t="s">
        <v>79</v>
      </c>
      <c r="AY318" s="252" t="s">
        <v>170</v>
      </c>
    </row>
    <row r="319" s="13" customFormat="1">
      <c r="A319" s="13"/>
      <c r="B319" s="242"/>
      <c r="C319" s="243"/>
      <c r="D319" s="244" t="s">
        <v>178</v>
      </c>
      <c r="E319" s="245" t="s">
        <v>1</v>
      </c>
      <c r="F319" s="246" t="s">
        <v>370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178</v>
      </c>
      <c r="AU319" s="252" t="s">
        <v>89</v>
      </c>
      <c r="AV319" s="13" t="s">
        <v>87</v>
      </c>
      <c r="AW319" s="13" t="s">
        <v>36</v>
      </c>
      <c r="AX319" s="13" t="s">
        <v>79</v>
      </c>
      <c r="AY319" s="252" t="s">
        <v>170</v>
      </c>
    </row>
    <row r="320" s="14" customFormat="1">
      <c r="A320" s="14"/>
      <c r="B320" s="253"/>
      <c r="C320" s="254"/>
      <c r="D320" s="244" t="s">
        <v>178</v>
      </c>
      <c r="E320" s="255" t="s">
        <v>1</v>
      </c>
      <c r="F320" s="256" t="s">
        <v>376</v>
      </c>
      <c r="G320" s="254"/>
      <c r="H320" s="257">
        <v>3.5419999999999998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178</v>
      </c>
      <c r="AU320" s="263" t="s">
        <v>89</v>
      </c>
      <c r="AV320" s="14" t="s">
        <v>89</v>
      </c>
      <c r="AW320" s="14" t="s">
        <v>36</v>
      </c>
      <c r="AX320" s="14" t="s">
        <v>79</v>
      </c>
      <c r="AY320" s="263" t="s">
        <v>170</v>
      </c>
    </row>
    <row r="321" s="15" customFormat="1">
      <c r="A321" s="15"/>
      <c r="B321" s="264"/>
      <c r="C321" s="265"/>
      <c r="D321" s="244" t="s">
        <v>178</v>
      </c>
      <c r="E321" s="266" t="s">
        <v>1</v>
      </c>
      <c r="F321" s="267" t="s">
        <v>183</v>
      </c>
      <c r="G321" s="265"/>
      <c r="H321" s="268">
        <v>3.5419999999999998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4" t="s">
        <v>178</v>
      </c>
      <c r="AU321" s="274" t="s">
        <v>89</v>
      </c>
      <c r="AV321" s="15" t="s">
        <v>176</v>
      </c>
      <c r="AW321" s="15" t="s">
        <v>36</v>
      </c>
      <c r="AX321" s="15" t="s">
        <v>87</v>
      </c>
      <c r="AY321" s="274" t="s">
        <v>170</v>
      </c>
    </row>
    <row r="322" s="2" customFormat="1" ht="24.15" customHeight="1">
      <c r="A322" s="39"/>
      <c r="B322" s="40"/>
      <c r="C322" s="228" t="s">
        <v>377</v>
      </c>
      <c r="D322" s="228" t="s">
        <v>172</v>
      </c>
      <c r="E322" s="229" t="s">
        <v>378</v>
      </c>
      <c r="F322" s="230" t="s">
        <v>379</v>
      </c>
      <c r="G322" s="231" t="s">
        <v>192</v>
      </c>
      <c r="H322" s="232">
        <v>29.509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44</v>
      </c>
      <c r="O322" s="92"/>
      <c r="P322" s="238">
        <f>O322*H322</f>
        <v>0</v>
      </c>
      <c r="Q322" s="238">
        <v>1.98</v>
      </c>
      <c r="R322" s="238">
        <f>Q322*H322</f>
        <v>58.427819999999997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176</v>
      </c>
      <c r="AT322" s="240" t="s">
        <v>172</v>
      </c>
      <c r="AU322" s="240" t="s">
        <v>89</v>
      </c>
      <c r="AY322" s="18" t="s">
        <v>170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87</v>
      </c>
      <c r="BK322" s="241">
        <f>ROUND(I322*H322,2)</f>
        <v>0</v>
      </c>
      <c r="BL322" s="18" t="s">
        <v>176</v>
      </c>
      <c r="BM322" s="240" t="s">
        <v>380</v>
      </c>
    </row>
    <row r="323" s="13" customFormat="1">
      <c r="A323" s="13"/>
      <c r="B323" s="242"/>
      <c r="C323" s="243"/>
      <c r="D323" s="244" t="s">
        <v>178</v>
      </c>
      <c r="E323" s="245" t="s">
        <v>1</v>
      </c>
      <c r="F323" s="246" t="s">
        <v>195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178</v>
      </c>
      <c r="AU323" s="252" t="s">
        <v>89</v>
      </c>
      <c r="AV323" s="13" t="s">
        <v>87</v>
      </c>
      <c r="AW323" s="13" t="s">
        <v>36</v>
      </c>
      <c r="AX323" s="13" t="s">
        <v>79</v>
      </c>
      <c r="AY323" s="252" t="s">
        <v>170</v>
      </c>
    </row>
    <row r="324" s="13" customFormat="1">
      <c r="A324" s="13"/>
      <c r="B324" s="242"/>
      <c r="C324" s="243"/>
      <c r="D324" s="244" t="s">
        <v>178</v>
      </c>
      <c r="E324" s="245" t="s">
        <v>1</v>
      </c>
      <c r="F324" s="246" t="s">
        <v>381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178</v>
      </c>
      <c r="AU324" s="252" t="s">
        <v>89</v>
      </c>
      <c r="AV324" s="13" t="s">
        <v>87</v>
      </c>
      <c r="AW324" s="13" t="s">
        <v>36</v>
      </c>
      <c r="AX324" s="13" t="s">
        <v>79</v>
      </c>
      <c r="AY324" s="252" t="s">
        <v>170</v>
      </c>
    </row>
    <row r="325" s="14" customFormat="1">
      <c r="A325" s="14"/>
      <c r="B325" s="253"/>
      <c r="C325" s="254"/>
      <c r="D325" s="244" t="s">
        <v>178</v>
      </c>
      <c r="E325" s="255" t="s">
        <v>1</v>
      </c>
      <c r="F325" s="256" t="s">
        <v>382</v>
      </c>
      <c r="G325" s="254"/>
      <c r="H325" s="257">
        <v>3.3599999999999999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178</v>
      </c>
      <c r="AU325" s="263" t="s">
        <v>89</v>
      </c>
      <c r="AV325" s="14" t="s">
        <v>89</v>
      </c>
      <c r="AW325" s="14" t="s">
        <v>36</v>
      </c>
      <c r="AX325" s="14" t="s">
        <v>79</v>
      </c>
      <c r="AY325" s="263" t="s">
        <v>170</v>
      </c>
    </row>
    <row r="326" s="16" customFormat="1">
      <c r="A326" s="16"/>
      <c r="B326" s="275"/>
      <c r="C326" s="276"/>
      <c r="D326" s="244" t="s">
        <v>178</v>
      </c>
      <c r="E326" s="277" t="s">
        <v>1</v>
      </c>
      <c r="F326" s="278" t="s">
        <v>221</v>
      </c>
      <c r="G326" s="276"/>
      <c r="H326" s="279">
        <v>3.3599999999999999</v>
      </c>
      <c r="I326" s="280"/>
      <c r="J326" s="276"/>
      <c r="K326" s="276"/>
      <c r="L326" s="281"/>
      <c r="M326" s="282"/>
      <c r="N326" s="283"/>
      <c r="O326" s="283"/>
      <c r="P326" s="283"/>
      <c r="Q326" s="283"/>
      <c r="R326" s="283"/>
      <c r="S326" s="283"/>
      <c r="T326" s="284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5" t="s">
        <v>178</v>
      </c>
      <c r="AU326" s="285" t="s">
        <v>89</v>
      </c>
      <c r="AV326" s="16" t="s">
        <v>189</v>
      </c>
      <c r="AW326" s="16" t="s">
        <v>36</v>
      </c>
      <c r="AX326" s="16" t="s">
        <v>79</v>
      </c>
      <c r="AY326" s="285" t="s">
        <v>170</v>
      </c>
    </row>
    <row r="327" s="13" customFormat="1">
      <c r="A327" s="13"/>
      <c r="B327" s="242"/>
      <c r="C327" s="243"/>
      <c r="D327" s="244" t="s">
        <v>178</v>
      </c>
      <c r="E327" s="245" t="s">
        <v>1</v>
      </c>
      <c r="F327" s="246" t="s">
        <v>194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178</v>
      </c>
      <c r="AU327" s="252" t="s">
        <v>89</v>
      </c>
      <c r="AV327" s="13" t="s">
        <v>87</v>
      </c>
      <c r="AW327" s="13" t="s">
        <v>36</v>
      </c>
      <c r="AX327" s="13" t="s">
        <v>79</v>
      </c>
      <c r="AY327" s="252" t="s">
        <v>170</v>
      </c>
    </row>
    <row r="328" s="13" customFormat="1">
      <c r="A328" s="13"/>
      <c r="B328" s="242"/>
      <c r="C328" s="243"/>
      <c r="D328" s="244" t="s">
        <v>178</v>
      </c>
      <c r="E328" s="245" t="s">
        <v>1</v>
      </c>
      <c r="F328" s="246" t="s">
        <v>383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178</v>
      </c>
      <c r="AU328" s="252" t="s">
        <v>89</v>
      </c>
      <c r="AV328" s="13" t="s">
        <v>87</v>
      </c>
      <c r="AW328" s="13" t="s">
        <v>36</v>
      </c>
      <c r="AX328" s="13" t="s">
        <v>79</v>
      </c>
      <c r="AY328" s="252" t="s">
        <v>170</v>
      </c>
    </row>
    <row r="329" s="14" customFormat="1">
      <c r="A329" s="14"/>
      <c r="B329" s="253"/>
      <c r="C329" s="254"/>
      <c r="D329" s="244" t="s">
        <v>178</v>
      </c>
      <c r="E329" s="255" t="s">
        <v>1</v>
      </c>
      <c r="F329" s="256" t="s">
        <v>384</v>
      </c>
      <c r="G329" s="254"/>
      <c r="H329" s="257">
        <v>3.9990000000000001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178</v>
      </c>
      <c r="AU329" s="263" t="s">
        <v>89</v>
      </c>
      <c r="AV329" s="14" t="s">
        <v>89</v>
      </c>
      <c r="AW329" s="14" t="s">
        <v>36</v>
      </c>
      <c r="AX329" s="14" t="s">
        <v>79</v>
      </c>
      <c r="AY329" s="263" t="s">
        <v>170</v>
      </c>
    </row>
    <row r="330" s="16" customFormat="1">
      <c r="A330" s="16"/>
      <c r="B330" s="275"/>
      <c r="C330" s="276"/>
      <c r="D330" s="244" t="s">
        <v>178</v>
      </c>
      <c r="E330" s="277" t="s">
        <v>1</v>
      </c>
      <c r="F330" s="278" t="s">
        <v>221</v>
      </c>
      <c r="G330" s="276"/>
      <c r="H330" s="279">
        <v>3.9990000000000001</v>
      </c>
      <c r="I330" s="280"/>
      <c r="J330" s="276"/>
      <c r="K330" s="276"/>
      <c r="L330" s="281"/>
      <c r="M330" s="282"/>
      <c r="N330" s="283"/>
      <c r="O330" s="283"/>
      <c r="P330" s="283"/>
      <c r="Q330" s="283"/>
      <c r="R330" s="283"/>
      <c r="S330" s="283"/>
      <c r="T330" s="284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5" t="s">
        <v>178</v>
      </c>
      <c r="AU330" s="285" t="s">
        <v>89</v>
      </c>
      <c r="AV330" s="16" t="s">
        <v>189</v>
      </c>
      <c r="AW330" s="16" t="s">
        <v>36</v>
      </c>
      <c r="AX330" s="16" t="s">
        <v>79</v>
      </c>
      <c r="AY330" s="285" t="s">
        <v>170</v>
      </c>
    </row>
    <row r="331" s="13" customFormat="1">
      <c r="A331" s="13"/>
      <c r="B331" s="242"/>
      <c r="C331" s="243"/>
      <c r="D331" s="244" t="s">
        <v>178</v>
      </c>
      <c r="E331" s="245" t="s">
        <v>1</v>
      </c>
      <c r="F331" s="246" t="s">
        <v>194</v>
      </c>
      <c r="G331" s="243"/>
      <c r="H331" s="245" t="s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178</v>
      </c>
      <c r="AU331" s="252" t="s">
        <v>89</v>
      </c>
      <c r="AV331" s="13" t="s">
        <v>87</v>
      </c>
      <c r="AW331" s="13" t="s">
        <v>36</v>
      </c>
      <c r="AX331" s="13" t="s">
        <v>79</v>
      </c>
      <c r="AY331" s="252" t="s">
        <v>170</v>
      </c>
    </row>
    <row r="332" s="13" customFormat="1">
      <c r="A332" s="13"/>
      <c r="B332" s="242"/>
      <c r="C332" s="243"/>
      <c r="D332" s="244" t="s">
        <v>178</v>
      </c>
      <c r="E332" s="245" t="s">
        <v>1</v>
      </c>
      <c r="F332" s="246" t="s">
        <v>195</v>
      </c>
      <c r="G332" s="243"/>
      <c r="H332" s="245" t="s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178</v>
      </c>
      <c r="AU332" s="252" t="s">
        <v>89</v>
      </c>
      <c r="AV332" s="13" t="s">
        <v>87</v>
      </c>
      <c r="AW332" s="13" t="s">
        <v>36</v>
      </c>
      <c r="AX332" s="13" t="s">
        <v>79</v>
      </c>
      <c r="AY332" s="252" t="s">
        <v>170</v>
      </c>
    </row>
    <row r="333" s="13" customFormat="1">
      <c r="A333" s="13"/>
      <c r="B333" s="242"/>
      <c r="C333" s="243"/>
      <c r="D333" s="244" t="s">
        <v>178</v>
      </c>
      <c r="E333" s="245" t="s">
        <v>1</v>
      </c>
      <c r="F333" s="246" t="s">
        <v>196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178</v>
      </c>
      <c r="AU333" s="252" t="s">
        <v>89</v>
      </c>
      <c r="AV333" s="13" t="s">
        <v>87</v>
      </c>
      <c r="AW333" s="13" t="s">
        <v>36</v>
      </c>
      <c r="AX333" s="13" t="s">
        <v>79</v>
      </c>
      <c r="AY333" s="252" t="s">
        <v>170</v>
      </c>
    </row>
    <row r="334" s="13" customFormat="1">
      <c r="A334" s="13"/>
      <c r="B334" s="242"/>
      <c r="C334" s="243"/>
      <c r="D334" s="244" t="s">
        <v>178</v>
      </c>
      <c r="E334" s="245" t="s">
        <v>1</v>
      </c>
      <c r="F334" s="246" t="s">
        <v>385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178</v>
      </c>
      <c r="AU334" s="252" t="s">
        <v>89</v>
      </c>
      <c r="AV334" s="13" t="s">
        <v>87</v>
      </c>
      <c r="AW334" s="13" t="s">
        <v>36</v>
      </c>
      <c r="AX334" s="13" t="s">
        <v>79</v>
      </c>
      <c r="AY334" s="252" t="s">
        <v>170</v>
      </c>
    </row>
    <row r="335" s="14" customFormat="1">
      <c r="A335" s="14"/>
      <c r="B335" s="253"/>
      <c r="C335" s="254"/>
      <c r="D335" s="244" t="s">
        <v>178</v>
      </c>
      <c r="E335" s="255" t="s">
        <v>1</v>
      </c>
      <c r="F335" s="256" t="s">
        <v>386</v>
      </c>
      <c r="G335" s="254"/>
      <c r="H335" s="257">
        <v>1.8680000000000001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178</v>
      </c>
      <c r="AU335" s="263" t="s">
        <v>89</v>
      </c>
      <c r="AV335" s="14" t="s">
        <v>89</v>
      </c>
      <c r="AW335" s="14" t="s">
        <v>36</v>
      </c>
      <c r="AX335" s="14" t="s">
        <v>79</v>
      </c>
      <c r="AY335" s="263" t="s">
        <v>170</v>
      </c>
    </row>
    <row r="336" s="13" customFormat="1">
      <c r="A336" s="13"/>
      <c r="B336" s="242"/>
      <c r="C336" s="243"/>
      <c r="D336" s="244" t="s">
        <v>178</v>
      </c>
      <c r="E336" s="245" t="s">
        <v>1</v>
      </c>
      <c r="F336" s="246" t="s">
        <v>387</v>
      </c>
      <c r="G336" s="243"/>
      <c r="H336" s="245" t="s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178</v>
      </c>
      <c r="AU336" s="252" t="s">
        <v>89</v>
      </c>
      <c r="AV336" s="13" t="s">
        <v>87</v>
      </c>
      <c r="AW336" s="13" t="s">
        <v>36</v>
      </c>
      <c r="AX336" s="13" t="s">
        <v>79</v>
      </c>
      <c r="AY336" s="252" t="s">
        <v>170</v>
      </c>
    </row>
    <row r="337" s="14" customFormat="1">
      <c r="A337" s="14"/>
      <c r="B337" s="253"/>
      <c r="C337" s="254"/>
      <c r="D337" s="244" t="s">
        <v>178</v>
      </c>
      <c r="E337" s="255" t="s">
        <v>1</v>
      </c>
      <c r="F337" s="256" t="s">
        <v>388</v>
      </c>
      <c r="G337" s="254"/>
      <c r="H337" s="257">
        <v>1.5600000000000001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178</v>
      </c>
      <c r="AU337" s="263" t="s">
        <v>89</v>
      </c>
      <c r="AV337" s="14" t="s">
        <v>89</v>
      </c>
      <c r="AW337" s="14" t="s">
        <v>36</v>
      </c>
      <c r="AX337" s="14" t="s">
        <v>79</v>
      </c>
      <c r="AY337" s="263" t="s">
        <v>170</v>
      </c>
    </row>
    <row r="338" s="13" customFormat="1">
      <c r="A338" s="13"/>
      <c r="B338" s="242"/>
      <c r="C338" s="243"/>
      <c r="D338" s="244" t="s">
        <v>178</v>
      </c>
      <c r="E338" s="245" t="s">
        <v>1</v>
      </c>
      <c r="F338" s="246" t="s">
        <v>389</v>
      </c>
      <c r="G338" s="243"/>
      <c r="H338" s="245" t="s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178</v>
      </c>
      <c r="AU338" s="252" t="s">
        <v>89</v>
      </c>
      <c r="AV338" s="13" t="s">
        <v>87</v>
      </c>
      <c r="AW338" s="13" t="s">
        <v>36</v>
      </c>
      <c r="AX338" s="13" t="s">
        <v>79</v>
      </c>
      <c r="AY338" s="252" t="s">
        <v>170</v>
      </c>
    </row>
    <row r="339" s="14" customFormat="1">
      <c r="A339" s="14"/>
      <c r="B339" s="253"/>
      <c r="C339" s="254"/>
      <c r="D339" s="244" t="s">
        <v>178</v>
      </c>
      <c r="E339" s="255" t="s">
        <v>1</v>
      </c>
      <c r="F339" s="256" t="s">
        <v>390</v>
      </c>
      <c r="G339" s="254"/>
      <c r="H339" s="257">
        <v>4.4420000000000002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178</v>
      </c>
      <c r="AU339" s="263" t="s">
        <v>89</v>
      </c>
      <c r="AV339" s="14" t="s">
        <v>89</v>
      </c>
      <c r="AW339" s="14" t="s">
        <v>36</v>
      </c>
      <c r="AX339" s="14" t="s">
        <v>79</v>
      </c>
      <c r="AY339" s="263" t="s">
        <v>170</v>
      </c>
    </row>
    <row r="340" s="16" customFormat="1">
      <c r="A340" s="16"/>
      <c r="B340" s="275"/>
      <c r="C340" s="276"/>
      <c r="D340" s="244" t="s">
        <v>178</v>
      </c>
      <c r="E340" s="277" t="s">
        <v>1</v>
      </c>
      <c r="F340" s="278" t="s">
        <v>221</v>
      </c>
      <c r="G340" s="276"/>
      <c r="H340" s="279">
        <v>7.8700000000000001</v>
      </c>
      <c r="I340" s="280"/>
      <c r="J340" s="276"/>
      <c r="K340" s="276"/>
      <c r="L340" s="281"/>
      <c r="M340" s="282"/>
      <c r="N340" s="283"/>
      <c r="O340" s="283"/>
      <c r="P340" s="283"/>
      <c r="Q340" s="283"/>
      <c r="R340" s="283"/>
      <c r="S340" s="283"/>
      <c r="T340" s="28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5" t="s">
        <v>178</v>
      </c>
      <c r="AU340" s="285" t="s">
        <v>89</v>
      </c>
      <c r="AV340" s="16" t="s">
        <v>189</v>
      </c>
      <c r="AW340" s="16" t="s">
        <v>36</v>
      </c>
      <c r="AX340" s="16" t="s">
        <v>79</v>
      </c>
      <c r="AY340" s="285" t="s">
        <v>170</v>
      </c>
    </row>
    <row r="341" s="13" customFormat="1">
      <c r="A341" s="13"/>
      <c r="B341" s="242"/>
      <c r="C341" s="243"/>
      <c r="D341" s="244" t="s">
        <v>178</v>
      </c>
      <c r="E341" s="245" t="s">
        <v>1</v>
      </c>
      <c r="F341" s="246" t="s">
        <v>391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178</v>
      </c>
      <c r="AU341" s="252" t="s">
        <v>89</v>
      </c>
      <c r="AV341" s="13" t="s">
        <v>87</v>
      </c>
      <c r="AW341" s="13" t="s">
        <v>36</v>
      </c>
      <c r="AX341" s="13" t="s">
        <v>79</v>
      </c>
      <c r="AY341" s="252" t="s">
        <v>170</v>
      </c>
    </row>
    <row r="342" s="14" customFormat="1">
      <c r="A342" s="14"/>
      <c r="B342" s="253"/>
      <c r="C342" s="254"/>
      <c r="D342" s="244" t="s">
        <v>178</v>
      </c>
      <c r="E342" s="255" t="s">
        <v>1</v>
      </c>
      <c r="F342" s="256" t="s">
        <v>392</v>
      </c>
      <c r="G342" s="254"/>
      <c r="H342" s="257">
        <v>14.279999999999999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178</v>
      </c>
      <c r="AU342" s="263" t="s">
        <v>89</v>
      </c>
      <c r="AV342" s="14" t="s">
        <v>89</v>
      </c>
      <c r="AW342" s="14" t="s">
        <v>36</v>
      </c>
      <c r="AX342" s="14" t="s">
        <v>79</v>
      </c>
      <c r="AY342" s="263" t="s">
        <v>170</v>
      </c>
    </row>
    <row r="343" s="16" customFormat="1">
      <c r="A343" s="16"/>
      <c r="B343" s="275"/>
      <c r="C343" s="276"/>
      <c r="D343" s="244" t="s">
        <v>178</v>
      </c>
      <c r="E343" s="277" t="s">
        <v>1</v>
      </c>
      <c r="F343" s="278" t="s">
        <v>221</v>
      </c>
      <c r="G343" s="276"/>
      <c r="H343" s="279">
        <v>14.279999999999999</v>
      </c>
      <c r="I343" s="280"/>
      <c r="J343" s="276"/>
      <c r="K343" s="276"/>
      <c r="L343" s="281"/>
      <c r="M343" s="282"/>
      <c r="N343" s="283"/>
      <c r="O343" s="283"/>
      <c r="P343" s="283"/>
      <c r="Q343" s="283"/>
      <c r="R343" s="283"/>
      <c r="S343" s="283"/>
      <c r="T343" s="28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5" t="s">
        <v>178</v>
      </c>
      <c r="AU343" s="285" t="s">
        <v>89</v>
      </c>
      <c r="AV343" s="16" t="s">
        <v>189</v>
      </c>
      <c r="AW343" s="16" t="s">
        <v>36</v>
      </c>
      <c r="AX343" s="16" t="s">
        <v>79</v>
      </c>
      <c r="AY343" s="285" t="s">
        <v>170</v>
      </c>
    </row>
    <row r="344" s="15" customFormat="1">
      <c r="A344" s="15"/>
      <c r="B344" s="264"/>
      <c r="C344" s="265"/>
      <c r="D344" s="244" t="s">
        <v>178</v>
      </c>
      <c r="E344" s="266" t="s">
        <v>1</v>
      </c>
      <c r="F344" s="267" t="s">
        <v>183</v>
      </c>
      <c r="G344" s="265"/>
      <c r="H344" s="268">
        <v>29.509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178</v>
      </c>
      <c r="AU344" s="274" t="s">
        <v>89</v>
      </c>
      <c r="AV344" s="15" t="s">
        <v>176</v>
      </c>
      <c r="AW344" s="15" t="s">
        <v>36</v>
      </c>
      <c r="AX344" s="15" t="s">
        <v>87</v>
      </c>
      <c r="AY344" s="274" t="s">
        <v>170</v>
      </c>
    </row>
    <row r="345" s="2" customFormat="1" ht="24.15" customHeight="1">
      <c r="A345" s="39"/>
      <c r="B345" s="40"/>
      <c r="C345" s="228" t="s">
        <v>393</v>
      </c>
      <c r="D345" s="228" t="s">
        <v>172</v>
      </c>
      <c r="E345" s="229" t="s">
        <v>394</v>
      </c>
      <c r="F345" s="230" t="s">
        <v>395</v>
      </c>
      <c r="G345" s="231" t="s">
        <v>192</v>
      </c>
      <c r="H345" s="232">
        <v>18.513999999999999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44</v>
      </c>
      <c r="O345" s="92"/>
      <c r="P345" s="238">
        <f>O345*H345</f>
        <v>0</v>
      </c>
      <c r="Q345" s="238">
        <v>2.2563399999999998</v>
      </c>
      <c r="R345" s="238">
        <f>Q345*H345</f>
        <v>41.773878759999995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176</v>
      </c>
      <c r="AT345" s="240" t="s">
        <v>172</v>
      </c>
      <c r="AU345" s="240" t="s">
        <v>89</v>
      </c>
      <c r="AY345" s="18" t="s">
        <v>170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87</v>
      </c>
      <c r="BK345" s="241">
        <f>ROUND(I345*H345,2)</f>
        <v>0</v>
      </c>
      <c r="BL345" s="18" t="s">
        <v>176</v>
      </c>
      <c r="BM345" s="240" t="s">
        <v>396</v>
      </c>
    </row>
    <row r="346" s="13" customFormat="1">
      <c r="A346" s="13"/>
      <c r="B346" s="242"/>
      <c r="C346" s="243"/>
      <c r="D346" s="244" t="s">
        <v>178</v>
      </c>
      <c r="E346" s="245" t="s">
        <v>1</v>
      </c>
      <c r="F346" s="246" t="s">
        <v>195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178</v>
      </c>
      <c r="AU346" s="252" t="s">
        <v>89</v>
      </c>
      <c r="AV346" s="13" t="s">
        <v>87</v>
      </c>
      <c r="AW346" s="13" t="s">
        <v>36</v>
      </c>
      <c r="AX346" s="13" t="s">
        <v>79</v>
      </c>
      <c r="AY346" s="252" t="s">
        <v>170</v>
      </c>
    </row>
    <row r="347" s="13" customFormat="1">
      <c r="A347" s="13"/>
      <c r="B347" s="242"/>
      <c r="C347" s="243"/>
      <c r="D347" s="244" t="s">
        <v>178</v>
      </c>
      <c r="E347" s="245" t="s">
        <v>1</v>
      </c>
      <c r="F347" s="246" t="s">
        <v>381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178</v>
      </c>
      <c r="AU347" s="252" t="s">
        <v>89</v>
      </c>
      <c r="AV347" s="13" t="s">
        <v>87</v>
      </c>
      <c r="AW347" s="13" t="s">
        <v>36</v>
      </c>
      <c r="AX347" s="13" t="s">
        <v>79</v>
      </c>
      <c r="AY347" s="252" t="s">
        <v>170</v>
      </c>
    </row>
    <row r="348" s="13" customFormat="1">
      <c r="A348" s="13"/>
      <c r="B348" s="242"/>
      <c r="C348" s="243"/>
      <c r="D348" s="244" t="s">
        <v>178</v>
      </c>
      <c r="E348" s="245" t="s">
        <v>1</v>
      </c>
      <c r="F348" s="246" t="s">
        <v>397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178</v>
      </c>
      <c r="AU348" s="252" t="s">
        <v>89</v>
      </c>
      <c r="AV348" s="13" t="s">
        <v>87</v>
      </c>
      <c r="AW348" s="13" t="s">
        <v>36</v>
      </c>
      <c r="AX348" s="13" t="s">
        <v>79</v>
      </c>
      <c r="AY348" s="252" t="s">
        <v>170</v>
      </c>
    </row>
    <row r="349" s="14" customFormat="1">
      <c r="A349" s="14"/>
      <c r="B349" s="253"/>
      <c r="C349" s="254"/>
      <c r="D349" s="244" t="s">
        <v>178</v>
      </c>
      <c r="E349" s="255" t="s">
        <v>1</v>
      </c>
      <c r="F349" s="256" t="s">
        <v>398</v>
      </c>
      <c r="G349" s="254"/>
      <c r="H349" s="257">
        <v>1.6799999999999999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178</v>
      </c>
      <c r="AU349" s="263" t="s">
        <v>89</v>
      </c>
      <c r="AV349" s="14" t="s">
        <v>89</v>
      </c>
      <c r="AW349" s="14" t="s">
        <v>36</v>
      </c>
      <c r="AX349" s="14" t="s">
        <v>79</v>
      </c>
      <c r="AY349" s="263" t="s">
        <v>170</v>
      </c>
    </row>
    <row r="350" s="16" customFormat="1">
      <c r="A350" s="16"/>
      <c r="B350" s="275"/>
      <c r="C350" s="276"/>
      <c r="D350" s="244" t="s">
        <v>178</v>
      </c>
      <c r="E350" s="277" t="s">
        <v>1</v>
      </c>
      <c r="F350" s="278" t="s">
        <v>221</v>
      </c>
      <c r="G350" s="276"/>
      <c r="H350" s="279">
        <v>1.6799999999999999</v>
      </c>
      <c r="I350" s="280"/>
      <c r="J350" s="276"/>
      <c r="K350" s="276"/>
      <c r="L350" s="281"/>
      <c r="M350" s="282"/>
      <c r="N350" s="283"/>
      <c r="O350" s="283"/>
      <c r="P350" s="283"/>
      <c r="Q350" s="283"/>
      <c r="R350" s="283"/>
      <c r="S350" s="283"/>
      <c r="T350" s="284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5" t="s">
        <v>178</v>
      </c>
      <c r="AU350" s="285" t="s">
        <v>89</v>
      </c>
      <c r="AV350" s="16" t="s">
        <v>189</v>
      </c>
      <c r="AW350" s="16" t="s">
        <v>36</v>
      </c>
      <c r="AX350" s="16" t="s">
        <v>79</v>
      </c>
      <c r="AY350" s="285" t="s">
        <v>170</v>
      </c>
    </row>
    <row r="351" s="13" customFormat="1">
      <c r="A351" s="13"/>
      <c r="B351" s="242"/>
      <c r="C351" s="243"/>
      <c r="D351" s="244" t="s">
        <v>178</v>
      </c>
      <c r="E351" s="245" t="s">
        <v>1</v>
      </c>
      <c r="F351" s="246" t="s">
        <v>194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178</v>
      </c>
      <c r="AU351" s="252" t="s">
        <v>89</v>
      </c>
      <c r="AV351" s="13" t="s">
        <v>87</v>
      </c>
      <c r="AW351" s="13" t="s">
        <v>36</v>
      </c>
      <c r="AX351" s="13" t="s">
        <v>79</v>
      </c>
      <c r="AY351" s="252" t="s">
        <v>170</v>
      </c>
    </row>
    <row r="352" s="13" customFormat="1">
      <c r="A352" s="13"/>
      <c r="B352" s="242"/>
      <c r="C352" s="243"/>
      <c r="D352" s="244" t="s">
        <v>178</v>
      </c>
      <c r="E352" s="245" t="s">
        <v>1</v>
      </c>
      <c r="F352" s="246" t="s">
        <v>195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178</v>
      </c>
      <c r="AU352" s="252" t="s">
        <v>89</v>
      </c>
      <c r="AV352" s="13" t="s">
        <v>87</v>
      </c>
      <c r="AW352" s="13" t="s">
        <v>36</v>
      </c>
      <c r="AX352" s="13" t="s">
        <v>79</v>
      </c>
      <c r="AY352" s="252" t="s">
        <v>170</v>
      </c>
    </row>
    <row r="353" s="13" customFormat="1">
      <c r="A353" s="13"/>
      <c r="B353" s="242"/>
      <c r="C353" s="243"/>
      <c r="D353" s="244" t="s">
        <v>178</v>
      </c>
      <c r="E353" s="245" t="s">
        <v>1</v>
      </c>
      <c r="F353" s="246" t="s">
        <v>196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178</v>
      </c>
      <c r="AU353" s="252" t="s">
        <v>89</v>
      </c>
      <c r="AV353" s="13" t="s">
        <v>87</v>
      </c>
      <c r="AW353" s="13" t="s">
        <v>36</v>
      </c>
      <c r="AX353" s="13" t="s">
        <v>79</v>
      </c>
      <c r="AY353" s="252" t="s">
        <v>170</v>
      </c>
    </row>
    <row r="354" s="13" customFormat="1">
      <c r="A354" s="13"/>
      <c r="B354" s="242"/>
      <c r="C354" s="243"/>
      <c r="D354" s="244" t="s">
        <v>178</v>
      </c>
      <c r="E354" s="245" t="s">
        <v>1</v>
      </c>
      <c r="F354" s="246" t="s">
        <v>397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178</v>
      </c>
      <c r="AU354" s="252" t="s">
        <v>89</v>
      </c>
      <c r="AV354" s="13" t="s">
        <v>87</v>
      </c>
      <c r="AW354" s="13" t="s">
        <v>36</v>
      </c>
      <c r="AX354" s="13" t="s">
        <v>79</v>
      </c>
      <c r="AY354" s="252" t="s">
        <v>170</v>
      </c>
    </row>
    <row r="355" s="13" customFormat="1">
      <c r="A355" s="13"/>
      <c r="B355" s="242"/>
      <c r="C355" s="243"/>
      <c r="D355" s="244" t="s">
        <v>178</v>
      </c>
      <c r="E355" s="245" t="s">
        <v>1</v>
      </c>
      <c r="F355" s="246" t="s">
        <v>385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178</v>
      </c>
      <c r="AU355" s="252" t="s">
        <v>89</v>
      </c>
      <c r="AV355" s="13" t="s">
        <v>87</v>
      </c>
      <c r="AW355" s="13" t="s">
        <v>36</v>
      </c>
      <c r="AX355" s="13" t="s">
        <v>79</v>
      </c>
      <c r="AY355" s="252" t="s">
        <v>170</v>
      </c>
    </row>
    <row r="356" s="14" customFormat="1">
      <c r="A356" s="14"/>
      <c r="B356" s="253"/>
      <c r="C356" s="254"/>
      <c r="D356" s="244" t="s">
        <v>178</v>
      </c>
      <c r="E356" s="255" t="s">
        <v>1</v>
      </c>
      <c r="F356" s="256" t="s">
        <v>399</v>
      </c>
      <c r="G356" s="254"/>
      <c r="H356" s="257">
        <v>1.2450000000000001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178</v>
      </c>
      <c r="AU356" s="263" t="s">
        <v>89</v>
      </c>
      <c r="AV356" s="14" t="s">
        <v>89</v>
      </c>
      <c r="AW356" s="14" t="s">
        <v>36</v>
      </c>
      <c r="AX356" s="14" t="s">
        <v>79</v>
      </c>
      <c r="AY356" s="263" t="s">
        <v>170</v>
      </c>
    </row>
    <row r="357" s="13" customFormat="1">
      <c r="A357" s="13"/>
      <c r="B357" s="242"/>
      <c r="C357" s="243"/>
      <c r="D357" s="244" t="s">
        <v>178</v>
      </c>
      <c r="E357" s="245" t="s">
        <v>1</v>
      </c>
      <c r="F357" s="246" t="s">
        <v>387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178</v>
      </c>
      <c r="AU357" s="252" t="s">
        <v>89</v>
      </c>
      <c r="AV357" s="13" t="s">
        <v>87</v>
      </c>
      <c r="AW357" s="13" t="s">
        <v>36</v>
      </c>
      <c r="AX357" s="13" t="s">
        <v>79</v>
      </c>
      <c r="AY357" s="252" t="s">
        <v>170</v>
      </c>
    </row>
    <row r="358" s="14" customFormat="1">
      <c r="A358" s="14"/>
      <c r="B358" s="253"/>
      <c r="C358" s="254"/>
      <c r="D358" s="244" t="s">
        <v>178</v>
      </c>
      <c r="E358" s="255" t="s">
        <v>1</v>
      </c>
      <c r="F358" s="256" t="s">
        <v>400</v>
      </c>
      <c r="G358" s="254"/>
      <c r="H358" s="257">
        <v>1.04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178</v>
      </c>
      <c r="AU358" s="263" t="s">
        <v>89</v>
      </c>
      <c r="AV358" s="14" t="s">
        <v>89</v>
      </c>
      <c r="AW358" s="14" t="s">
        <v>36</v>
      </c>
      <c r="AX358" s="14" t="s">
        <v>79</v>
      </c>
      <c r="AY358" s="263" t="s">
        <v>170</v>
      </c>
    </row>
    <row r="359" s="14" customFormat="1">
      <c r="A359" s="14"/>
      <c r="B359" s="253"/>
      <c r="C359" s="254"/>
      <c r="D359" s="244" t="s">
        <v>178</v>
      </c>
      <c r="E359" s="255" t="s">
        <v>1</v>
      </c>
      <c r="F359" s="256" t="s">
        <v>401</v>
      </c>
      <c r="G359" s="254"/>
      <c r="H359" s="257">
        <v>0.22900000000000001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178</v>
      </c>
      <c r="AU359" s="263" t="s">
        <v>89</v>
      </c>
      <c r="AV359" s="14" t="s">
        <v>89</v>
      </c>
      <c r="AW359" s="14" t="s">
        <v>36</v>
      </c>
      <c r="AX359" s="14" t="s">
        <v>79</v>
      </c>
      <c r="AY359" s="263" t="s">
        <v>170</v>
      </c>
    </row>
    <row r="360" s="16" customFormat="1">
      <c r="A360" s="16"/>
      <c r="B360" s="275"/>
      <c r="C360" s="276"/>
      <c r="D360" s="244" t="s">
        <v>178</v>
      </c>
      <c r="E360" s="277" t="s">
        <v>1</v>
      </c>
      <c r="F360" s="278" t="s">
        <v>221</v>
      </c>
      <c r="G360" s="276"/>
      <c r="H360" s="279">
        <v>2.5139999999999998</v>
      </c>
      <c r="I360" s="280"/>
      <c r="J360" s="276"/>
      <c r="K360" s="276"/>
      <c r="L360" s="281"/>
      <c r="M360" s="282"/>
      <c r="N360" s="283"/>
      <c r="O360" s="283"/>
      <c r="P360" s="283"/>
      <c r="Q360" s="283"/>
      <c r="R360" s="283"/>
      <c r="S360" s="283"/>
      <c r="T360" s="284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5" t="s">
        <v>178</v>
      </c>
      <c r="AU360" s="285" t="s">
        <v>89</v>
      </c>
      <c r="AV360" s="16" t="s">
        <v>189</v>
      </c>
      <c r="AW360" s="16" t="s">
        <v>36</v>
      </c>
      <c r="AX360" s="16" t="s">
        <v>79</v>
      </c>
      <c r="AY360" s="285" t="s">
        <v>170</v>
      </c>
    </row>
    <row r="361" s="13" customFormat="1">
      <c r="A361" s="13"/>
      <c r="B361" s="242"/>
      <c r="C361" s="243"/>
      <c r="D361" s="244" t="s">
        <v>178</v>
      </c>
      <c r="E361" s="245" t="s">
        <v>1</v>
      </c>
      <c r="F361" s="246" t="s">
        <v>402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178</v>
      </c>
      <c r="AU361" s="252" t="s">
        <v>89</v>
      </c>
      <c r="AV361" s="13" t="s">
        <v>87</v>
      </c>
      <c r="AW361" s="13" t="s">
        <v>36</v>
      </c>
      <c r="AX361" s="13" t="s">
        <v>79</v>
      </c>
      <c r="AY361" s="252" t="s">
        <v>170</v>
      </c>
    </row>
    <row r="362" s="14" customFormat="1">
      <c r="A362" s="14"/>
      <c r="B362" s="253"/>
      <c r="C362" s="254"/>
      <c r="D362" s="244" t="s">
        <v>178</v>
      </c>
      <c r="E362" s="255" t="s">
        <v>1</v>
      </c>
      <c r="F362" s="256" t="s">
        <v>403</v>
      </c>
      <c r="G362" s="254"/>
      <c r="H362" s="257">
        <v>3.1659999999999999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178</v>
      </c>
      <c r="AU362" s="263" t="s">
        <v>89</v>
      </c>
      <c r="AV362" s="14" t="s">
        <v>89</v>
      </c>
      <c r="AW362" s="14" t="s">
        <v>36</v>
      </c>
      <c r="AX362" s="14" t="s">
        <v>79</v>
      </c>
      <c r="AY362" s="263" t="s">
        <v>170</v>
      </c>
    </row>
    <row r="363" s="14" customFormat="1">
      <c r="A363" s="14"/>
      <c r="B363" s="253"/>
      <c r="C363" s="254"/>
      <c r="D363" s="244" t="s">
        <v>178</v>
      </c>
      <c r="E363" s="255" t="s">
        <v>1</v>
      </c>
      <c r="F363" s="256" t="s">
        <v>404</v>
      </c>
      <c r="G363" s="254"/>
      <c r="H363" s="257">
        <v>0.26700000000000002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178</v>
      </c>
      <c r="AU363" s="263" t="s">
        <v>89</v>
      </c>
      <c r="AV363" s="14" t="s">
        <v>89</v>
      </c>
      <c r="AW363" s="14" t="s">
        <v>36</v>
      </c>
      <c r="AX363" s="14" t="s">
        <v>79</v>
      </c>
      <c r="AY363" s="263" t="s">
        <v>170</v>
      </c>
    </row>
    <row r="364" s="16" customFormat="1">
      <c r="A364" s="16"/>
      <c r="B364" s="275"/>
      <c r="C364" s="276"/>
      <c r="D364" s="244" t="s">
        <v>178</v>
      </c>
      <c r="E364" s="277" t="s">
        <v>1</v>
      </c>
      <c r="F364" s="278" t="s">
        <v>221</v>
      </c>
      <c r="G364" s="276"/>
      <c r="H364" s="279">
        <v>3.4329999999999998</v>
      </c>
      <c r="I364" s="280"/>
      <c r="J364" s="276"/>
      <c r="K364" s="276"/>
      <c r="L364" s="281"/>
      <c r="M364" s="282"/>
      <c r="N364" s="283"/>
      <c r="O364" s="283"/>
      <c r="P364" s="283"/>
      <c r="Q364" s="283"/>
      <c r="R364" s="283"/>
      <c r="S364" s="283"/>
      <c r="T364" s="284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5" t="s">
        <v>178</v>
      </c>
      <c r="AU364" s="285" t="s">
        <v>89</v>
      </c>
      <c r="AV364" s="16" t="s">
        <v>189</v>
      </c>
      <c r="AW364" s="16" t="s">
        <v>36</v>
      </c>
      <c r="AX364" s="16" t="s">
        <v>79</v>
      </c>
      <c r="AY364" s="285" t="s">
        <v>170</v>
      </c>
    </row>
    <row r="365" s="13" customFormat="1">
      <c r="A365" s="13"/>
      <c r="B365" s="242"/>
      <c r="C365" s="243"/>
      <c r="D365" s="244" t="s">
        <v>178</v>
      </c>
      <c r="E365" s="245" t="s">
        <v>1</v>
      </c>
      <c r="F365" s="246" t="s">
        <v>391</v>
      </c>
      <c r="G365" s="243"/>
      <c r="H365" s="245" t="s">
        <v>1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178</v>
      </c>
      <c r="AU365" s="252" t="s">
        <v>89</v>
      </c>
      <c r="AV365" s="13" t="s">
        <v>87</v>
      </c>
      <c r="AW365" s="13" t="s">
        <v>36</v>
      </c>
      <c r="AX365" s="13" t="s">
        <v>79</v>
      </c>
      <c r="AY365" s="252" t="s">
        <v>170</v>
      </c>
    </row>
    <row r="366" s="14" customFormat="1">
      <c r="A366" s="14"/>
      <c r="B366" s="253"/>
      <c r="C366" s="254"/>
      <c r="D366" s="244" t="s">
        <v>178</v>
      </c>
      <c r="E366" s="255" t="s">
        <v>1</v>
      </c>
      <c r="F366" s="256" t="s">
        <v>405</v>
      </c>
      <c r="G366" s="254"/>
      <c r="H366" s="257">
        <v>10.887000000000001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178</v>
      </c>
      <c r="AU366" s="263" t="s">
        <v>89</v>
      </c>
      <c r="AV366" s="14" t="s">
        <v>89</v>
      </c>
      <c r="AW366" s="14" t="s">
        <v>36</v>
      </c>
      <c r="AX366" s="14" t="s">
        <v>79</v>
      </c>
      <c r="AY366" s="263" t="s">
        <v>170</v>
      </c>
    </row>
    <row r="367" s="16" customFormat="1">
      <c r="A367" s="16"/>
      <c r="B367" s="275"/>
      <c r="C367" s="276"/>
      <c r="D367" s="244" t="s">
        <v>178</v>
      </c>
      <c r="E367" s="277" t="s">
        <v>1</v>
      </c>
      <c r="F367" s="278" t="s">
        <v>221</v>
      </c>
      <c r="G367" s="276"/>
      <c r="H367" s="279">
        <v>10.887000000000001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178</v>
      </c>
      <c r="AU367" s="285" t="s">
        <v>89</v>
      </c>
      <c r="AV367" s="16" t="s">
        <v>189</v>
      </c>
      <c r="AW367" s="16" t="s">
        <v>36</v>
      </c>
      <c r="AX367" s="16" t="s">
        <v>79</v>
      </c>
      <c r="AY367" s="285" t="s">
        <v>170</v>
      </c>
    </row>
    <row r="368" s="15" customFormat="1">
      <c r="A368" s="15"/>
      <c r="B368" s="264"/>
      <c r="C368" s="265"/>
      <c r="D368" s="244" t="s">
        <v>178</v>
      </c>
      <c r="E368" s="266" t="s">
        <v>1</v>
      </c>
      <c r="F368" s="267" t="s">
        <v>183</v>
      </c>
      <c r="G368" s="265"/>
      <c r="H368" s="268">
        <v>18.513999999999999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4" t="s">
        <v>178</v>
      </c>
      <c r="AU368" s="274" t="s">
        <v>89</v>
      </c>
      <c r="AV368" s="15" t="s">
        <v>176</v>
      </c>
      <c r="AW368" s="15" t="s">
        <v>36</v>
      </c>
      <c r="AX368" s="15" t="s">
        <v>87</v>
      </c>
      <c r="AY368" s="274" t="s">
        <v>170</v>
      </c>
    </row>
    <row r="369" s="2" customFormat="1" ht="24.15" customHeight="1">
      <c r="A369" s="39"/>
      <c r="B369" s="40"/>
      <c r="C369" s="228" t="s">
        <v>406</v>
      </c>
      <c r="D369" s="228" t="s">
        <v>172</v>
      </c>
      <c r="E369" s="229" t="s">
        <v>407</v>
      </c>
      <c r="F369" s="230" t="s">
        <v>408</v>
      </c>
      <c r="G369" s="231" t="s">
        <v>192</v>
      </c>
      <c r="H369" s="232">
        <v>6.7519999999999998</v>
      </c>
      <c r="I369" s="233"/>
      <c r="J369" s="234">
        <f>ROUND(I369*H369,2)</f>
        <v>0</v>
      </c>
      <c r="K369" s="235"/>
      <c r="L369" s="45"/>
      <c r="M369" s="236" t="s">
        <v>1</v>
      </c>
      <c r="N369" s="237" t="s">
        <v>44</v>
      </c>
      <c r="O369" s="92"/>
      <c r="P369" s="238">
        <f>O369*H369</f>
        <v>0</v>
      </c>
      <c r="Q369" s="238">
        <v>2.2563399999999998</v>
      </c>
      <c r="R369" s="238">
        <f>Q369*H369</f>
        <v>15.234807679999998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176</v>
      </c>
      <c r="AT369" s="240" t="s">
        <v>172</v>
      </c>
      <c r="AU369" s="240" t="s">
        <v>89</v>
      </c>
      <c r="AY369" s="18" t="s">
        <v>170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87</v>
      </c>
      <c r="BK369" s="241">
        <f>ROUND(I369*H369,2)</f>
        <v>0</v>
      </c>
      <c r="BL369" s="18" t="s">
        <v>176</v>
      </c>
      <c r="BM369" s="240" t="s">
        <v>409</v>
      </c>
    </row>
    <row r="370" s="13" customFormat="1">
      <c r="A370" s="13"/>
      <c r="B370" s="242"/>
      <c r="C370" s="243"/>
      <c r="D370" s="244" t="s">
        <v>178</v>
      </c>
      <c r="E370" s="245" t="s">
        <v>1</v>
      </c>
      <c r="F370" s="246" t="s">
        <v>194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178</v>
      </c>
      <c r="AU370" s="252" t="s">
        <v>89</v>
      </c>
      <c r="AV370" s="13" t="s">
        <v>87</v>
      </c>
      <c r="AW370" s="13" t="s">
        <v>36</v>
      </c>
      <c r="AX370" s="13" t="s">
        <v>79</v>
      </c>
      <c r="AY370" s="252" t="s">
        <v>170</v>
      </c>
    </row>
    <row r="371" s="13" customFormat="1">
      <c r="A371" s="13"/>
      <c r="B371" s="242"/>
      <c r="C371" s="243"/>
      <c r="D371" s="244" t="s">
        <v>178</v>
      </c>
      <c r="E371" s="245" t="s">
        <v>1</v>
      </c>
      <c r="F371" s="246" t="s">
        <v>195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178</v>
      </c>
      <c r="AU371" s="252" t="s">
        <v>89</v>
      </c>
      <c r="AV371" s="13" t="s">
        <v>87</v>
      </c>
      <c r="AW371" s="13" t="s">
        <v>36</v>
      </c>
      <c r="AX371" s="13" t="s">
        <v>79</v>
      </c>
      <c r="AY371" s="252" t="s">
        <v>170</v>
      </c>
    </row>
    <row r="372" s="13" customFormat="1">
      <c r="A372" s="13"/>
      <c r="B372" s="242"/>
      <c r="C372" s="243"/>
      <c r="D372" s="244" t="s">
        <v>178</v>
      </c>
      <c r="E372" s="245" t="s">
        <v>1</v>
      </c>
      <c r="F372" s="246" t="s">
        <v>196</v>
      </c>
      <c r="G372" s="243"/>
      <c r="H372" s="245" t="s">
        <v>1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178</v>
      </c>
      <c r="AU372" s="252" t="s">
        <v>89</v>
      </c>
      <c r="AV372" s="13" t="s">
        <v>87</v>
      </c>
      <c r="AW372" s="13" t="s">
        <v>36</v>
      </c>
      <c r="AX372" s="13" t="s">
        <v>79</v>
      </c>
      <c r="AY372" s="252" t="s">
        <v>170</v>
      </c>
    </row>
    <row r="373" s="13" customFormat="1">
      <c r="A373" s="13"/>
      <c r="B373" s="242"/>
      <c r="C373" s="243"/>
      <c r="D373" s="244" t="s">
        <v>178</v>
      </c>
      <c r="E373" s="245" t="s">
        <v>1</v>
      </c>
      <c r="F373" s="246" t="s">
        <v>410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178</v>
      </c>
      <c r="AU373" s="252" t="s">
        <v>89</v>
      </c>
      <c r="AV373" s="13" t="s">
        <v>87</v>
      </c>
      <c r="AW373" s="13" t="s">
        <v>36</v>
      </c>
      <c r="AX373" s="13" t="s">
        <v>79</v>
      </c>
      <c r="AY373" s="252" t="s">
        <v>170</v>
      </c>
    </row>
    <row r="374" s="14" customFormat="1">
      <c r="A374" s="14"/>
      <c r="B374" s="253"/>
      <c r="C374" s="254"/>
      <c r="D374" s="244" t="s">
        <v>178</v>
      </c>
      <c r="E374" s="255" t="s">
        <v>1</v>
      </c>
      <c r="F374" s="256" t="s">
        <v>411</v>
      </c>
      <c r="G374" s="254"/>
      <c r="H374" s="257">
        <v>2.1619999999999999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178</v>
      </c>
      <c r="AU374" s="263" t="s">
        <v>89</v>
      </c>
      <c r="AV374" s="14" t="s">
        <v>89</v>
      </c>
      <c r="AW374" s="14" t="s">
        <v>36</v>
      </c>
      <c r="AX374" s="14" t="s">
        <v>79</v>
      </c>
      <c r="AY374" s="263" t="s">
        <v>170</v>
      </c>
    </row>
    <row r="375" s="13" customFormat="1">
      <c r="A375" s="13"/>
      <c r="B375" s="242"/>
      <c r="C375" s="243"/>
      <c r="D375" s="244" t="s">
        <v>178</v>
      </c>
      <c r="E375" s="245" t="s">
        <v>1</v>
      </c>
      <c r="F375" s="246" t="s">
        <v>412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178</v>
      </c>
      <c r="AU375" s="252" t="s">
        <v>89</v>
      </c>
      <c r="AV375" s="13" t="s">
        <v>87</v>
      </c>
      <c r="AW375" s="13" t="s">
        <v>36</v>
      </c>
      <c r="AX375" s="13" t="s">
        <v>79</v>
      </c>
      <c r="AY375" s="252" t="s">
        <v>170</v>
      </c>
    </row>
    <row r="376" s="14" customFormat="1">
      <c r="A376" s="14"/>
      <c r="B376" s="253"/>
      <c r="C376" s="254"/>
      <c r="D376" s="244" t="s">
        <v>178</v>
      </c>
      <c r="E376" s="255" t="s">
        <v>1</v>
      </c>
      <c r="F376" s="256" t="s">
        <v>413</v>
      </c>
      <c r="G376" s="254"/>
      <c r="H376" s="257">
        <v>3.5259999999999998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178</v>
      </c>
      <c r="AU376" s="263" t="s">
        <v>89</v>
      </c>
      <c r="AV376" s="14" t="s">
        <v>89</v>
      </c>
      <c r="AW376" s="14" t="s">
        <v>36</v>
      </c>
      <c r="AX376" s="14" t="s">
        <v>79</v>
      </c>
      <c r="AY376" s="263" t="s">
        <v>170</v>
      </c>
    </row>
    <row r="377" s="14" customFormat="1">
      <c r="A377" s="14"/>
      <c r="B377" s="253"/>
      <c r="C377" s="254"/>
      <c r="D377" s="244" t="s">
        <v>178</v>
      </c>
      <c r="E377" s="255" t="s">
        <v>1</v>
      </c>
      <c r="F377" s="256" t="s">
        <v>414</v>
      </c>
      <c r="G377" s="254"/>
      <c r="H377" s="257">
        <v>0.56899999999999995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178</v>
      </c>
      <c r="AU377" s="263" t="s">
        <v>89</v>
      </c>
      <c r="AV377" s="14" t="s">
        <v>89</v>
      </c>
      <c r="AW377" s="14" t="s">
        <v>36</v>
      </c>
      <c r="AX377" s="14" t="s">
        <v>79</v>
      </c>
      <c r="AY377" s="263" t="s">
        <v>170</v>
      </c>
    </row>
    <row r="378" s="16" customFormat="1">
      <c r="A378" s="16"/>
      <c r="B378" s="275"/>
      <c r="C378" s="276"/>
      <c r="D378" s="244" t="s">
        <v>178</v>
      </c>
      <c r="E378" s="277" t="s">
        <v>1</v>
      </c>
      <c r="F378" s="278" t="s">
        <v>221</v>
      </c>
      <c r="G378" s="276"/>
      <c r="H378" s="279">
        <v>6.2569999999999997</v>
      </c>
      <c r="I378" s="280"/>
      <c r="J378" s="276"/>
      <c r="K378" s="276"/>
      <c r="L378" s="281"/>
      <c r="M378" s="282"/>
      <c r="N378" s="283"/>
      <c r="O378" s="283"/>
      <c r="P378" s="283"/>
      <c r="Q378" s="283"/>
      <c r="R378" s="283"/>
      <c r="S378" s="283"/>
      <c r="T378" s="284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5" t="s">
        <v>178</v>
      </c>
      <c r="AU378" s="285" t="s">
        <v>89</v>
      </c>
      <c r="AV378" s="16" t="s">
        <v>189</v>
      </c>
      <c r="AW378" s="16" t="s">
        <v>36</v>
      </c>
      <c r="AX378" s="16" t="s">
        <v>79</v>
      </c>
      <c r="AY378" s="285" t="s">
        <v>170</v>
      </c>
    </row>
    <row r="379" s="13" customFormat="1">
      <c r="A379" s="13"/>
      <c r="B379" s="242"/>
      <c r="C379" s="243"/>
      <c r="D379" s="244" t="s">
        <v>178</v>
      </c>
      <c r="E379" s="245" t="s">
        <v>1</v>
      </c>
      <c r="F379" s="246" t="s">
        <v>415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178</v>
      </c>
      <c r="AU379" s="252" t="s">
        <v>89</v>
      </c>
      <c r="AV379" s="13" t="s">
        <v>87</v>
      </c>
      <c r="AW379" s="13" t="s">
        <v>36</v>
      </c>
      <c r="AX379" s="13" t="s">
        <v>79</v>
      </c>
      <c r="AY379" s="252" t="s">
        <v>170</v>
      </c>
    </row>
    <row r="380" s="13" customFormat="1">
      <c r="A380" s="13"/>
      <c r="B380" s="242"/>
      <c r="C380" s="243"/>
      <c r="D380" s="244" t="s">
        <v>178</v>
      </c>
      <c r="E380" s="245" t="s">
        <v>1</v>
      </c>
      <c r="F380" s="246" t="s">
        <v>416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178</v>
      </c>
      <c r="AU380" s="252" t="s">
        <v>89</v>
      </c>
      <c r="AV380" s="13" t="s">
        <v>87</v>
      </c>
      <c r="AW380" s="13" t="s">
        <v>36</v>
      </c>
      <c r="AX380" s="13" t="s">
        <v>79</v>
      </c>
      <c r="AY380" s="252" t="s">
        <v>170</v>
      </c>
    </row>
    <row r="381" s="13" customFormat="1">
      <c r="A381" s="13"/>
      <c r="B381" s="242"/>
      <c r="C381" s="243"/>
      <c r="D381" s="244" t="s">
        <v>178</v>
      </c>
      <c r="E381" s="245" t="s">
        <v>1</v>
      </c>
      <c r="F381" s="246" t="s">
        <v>417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178</v>
      </c>
      <c r="AU381" s="252" t="s">
        <v>89</v>
      </c>
      <c r="AV381" s="13" t="s">
        <v>87</v>
      </c>
      <c r="AW381" s="13" t="s">
        <v>36</v>
      </c>
      <c r="AX381" s="13" t="s">
        <v>79</v>
      </c>
      <c r="AY381" s="252" t="s">
        <v>170</v>
      </c>
    </row>
    <row r="382" s="14" customFormat="1">
      <c r="A382" s="14"/>
      <c r="B382" s="253"/>
      <c r="C382" s="254"/>
      <c r="D382" s="244" t="s">
        <v>178</v>
      </c>
      <c r="E382" s="255" t="s">
        <v>1</v>
      </c>
      <c r="F382" s="256" t="s">
        <v>418</v>
      </c>
      <c r="G382" s="254"/>
      <c r="H382" s="257">
        <v>0.45000000000000001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178</v>
      </c>
      <c r="AU382" s="263" t="s">
        <v>89</v>
      </c>
      <c r="AV382" s="14" t="s">
        <v>89</v>
      </c>
      <c r="AW382" s="14" t="s">
        <v>36</v>
      </c>
      <c r="AX382" s="14" t="s">
        <v>79</v>
      </c>
      <c r="AY382" s="263" t="s">
        <v>170</v>
      </c>
    </row>
    <row r="383" s="14" customFormat="1">
      <c r="A383" s="14"/>
      <c r="B383" s="253"/>
      <c r="C383" s="254"/>
      <c r="D383" s="244" t="s">
        <v>178</v>
      </c>
      <c r="E383" s="255" t="s">
        <v>1</v>
      </c>
      <c r="F383" s="256" t="s">
        <v>419</v>
      </c>
      <c r="G383" s="254"/>
      <c r="H383" s="257">
        <v>0.044999999999999998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178</v>
      </c>
      <c r="AU383" s="263" t="s">
        <v>89</v>
      </c>
      <c r="AV383" s="14" t="s">
        <v>89</v>
      </c>
      <c r="AW383" s="14" t="s">
        <v>36</v>
      </c>
      <c r="AX383" s="14" t="s">
        <v>79</v>
      </c>
      <c r="AY383" s="263" t="s">
        <v>170</v>
      </c>
    </row>
    <row r="384" s="16" customFormat="1">
      <c r="A384" s="16"/>
      <c r="B384" s="275"/>
      <c r="C384" s="276"/>
      <c r="D384" s="244" t="s">
        <v>178</v>
      </c>
      <c r="E384" s="277" t="s">
        <v>1</v>
      </c>
      <c r="F384" s="278" t="s">
        <v>221</v>
      </c>
      <c r="G384" s="276"/>
      <c r="H384" s="279">
        <v>0.495</v>
      </c>
      <c r="I384" s="280"/>
      <c r="J384" s="276"/>
      <c r="K384" s="276"/>
      <c r="L384" s="281"/>
      <c r="M384" s="282"/>
      <c r="N384" s="283"/>
      <c r="O384" s="283"/>
      <c r="P384" s="283"/>
      <c r="Q384" s="283"/>
      <c r="R384" s="283"/>
      <c r="S384" s="283"/>
      <c r="T384" s="28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5" t="s">
        <v>178</v>
      </c>
      <c r="AU384" s="285" t="s">
        <v>89</v>
      </c>
      <c r="AV384" s="16" t="s">
        <v>189</v>
      </c>
      <c r="AW384" s="16" t="s">
        <v>36</v>
      </c>
      <c r="AX384" s="16" t="s">
        <v>79</v>
      </c>
      <c r="AY384" s="285" t="s">
        <v>170</v>
      </c>
    </row>
    <row r="385" s="15" customFormat="1">
      <c r="A385" s="15"/>
      <c r="B385" s="264"/>
      <c r="C385" s="265"/>
      <c r="D385" s="244" t="s">
        <v>178</v>
      </c>
      <c r="E385" s="266" t="s">
        <v>1</v>
      </c>
      <c r="F385" s="267" t="s">
        <v>183</v>
      </c>
      <c r="G385" s="265"/>
      <c r="H385" s="268">
        <v>6.7519999999999998</v>
      </c>
      <c r="I385" s="269"/>
      <c r="J385" s="265"/>
      <c r="K385" s="265"/>
      <c r="L385" s="270"/>
      <c r="M385" s="271"/>
      <c r="N385" s="272"/>
      <c r="O385" s="272"/>
      <c r="P385" s="272"/>
      <c r="Q385" s="272"/>
      <c r="R385" s="272"/>
      <c r="S385" s="272"/>
      <c r="T385" s="27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4" t="s">
        <v>178</v>
      </c>
      <c r="AU385" s="274" t="s">
        <v>89</v>
      </c>
      <c r="AV385" s="15" t="s">
        <v>176</v>
      </c>
      <c r="AW385" s="15" t="s">
        <v>36</v>
      </c>
      <c r="AX385" s="15" t="s">
        <v>87</v>
      </c>
      <c r="AY385" s="274" t="s">
        <v>170</v>
      </c>
    </row>
    <row r="386" s="2" customFormat="1" ht="24.15" customHeight="1">
      <c r="A386" s="39"/>
      <c r="B386" s="40"/>
      <c r="C386" s="228" t="s">
        <v>420</v>
      </c>
      <c r="D386" s="228" t="s">
        <v>172</v>
      </c>
      <c r="E386" s="229" t="s">
        <v>421</v>
      </c>
      <c r="F386" s="230" t="s">
        <v>422</v>
      </c>
      <c r="G386" s="231" t="s">
        <v>192</v>
      </c>
      <c r="H386" s="232">
        <v>3.2970000000000002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44</v>
      </c>
      <c r="O386" s="92"/>
      <c r="P386" s="238">
        <f>O386*H386</f>
        <v>0</v>
      </c>
      <c r="Q386" s="238">
        <v>2.45329</v>
      </c>
      <c r="R386" s="238">
        <f>Q386*H386</f>
        <v>8.0884971300000004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176</v>
      </c>
      <c r="AT386" s="240" t="s">
        <v>172</v>
      </c>
      <c r="AU386" s="240" t="s">
        <v>89</v>
      </c>
      <c r="AY386" s="18" t="s">
        <v>170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87</v>
      </c>
      <c r="BK386" s="241">
        <f>ROUND(I386*H386,2)</f>
        <v>0</v>
      </c>
      <c r="BL386" s="18" t="s">
        <v>176</v>
      </c>
      <c r="BM386" s="240" t="s">
        <v>423</v>
      </c>
    </row>
    <row r="387" s="13" customFormat="1">
      <c r="A387" s="13"/>
      <c r="B387" s="242"/>
      <c r="C387" s="243"/>
      <c r="D387" s="244" t="s">
        <v>178</v>
      </c>
      <c r="E387" s="245" t="s">
        <v>1</v>
      </c>
      <c r="F387" s="246" t="s">
        <v>194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178</v>
      </c>
      <c r="AU387" s="252" t="s">
        <v>89</v>
      </c>
      <c r="AV387" s="13" t="s">
        <v>87</v>
      </c>
      <c r="AW387" s="13" t="s">
        <v>36</v>
      </c>
      <c r="AX387" s="13" t="s">
        <v>79</v>
      </c>
      <c r="AY387" s="252" t="s">
        <v>170</v>
      </c>
    </row>
    <row r="388" s="13" customFormat="1">
      <c r="A388" s="13"/>
      <c r="B388" s="242"/>
      <c r="C388" s="243"/>
      <c r="D388" s="244" t="s">
        <v>178</v>
      </c>
      <c r="E388" s="245" t="s">
        <v>1</v>
      </c>
      <c r="F388" s="246" t="s">
        <v>195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178</v>
      </c>
      <c r="AU388" s="252" t="s">
        <v>89</v>
      </c>
      <c r="AV388" s="13" t="s">
        <v>87</v>
      </c>
      <c r="AW388" s="13" t="s">
        <v>36</v>
      </c>
      <c r="AX388" s="13" t="s">
        <v>79</v>
      </c>
      <c r="AY388" s="252" t="s">
        <v>170</v>
      </c>
    </row>
    <row r="389" s="13" customFormat="1">
      <c r="A389" s="13"/>
      <c r="B389" s="242"/>
      <c r="C389" s="243"/>
      <c r="D389" s="244" t="s">
        <v>178</v>
      </c>
      <c r="E389" s="245" t="s">
        <v>1</v>
      </c>
      <c r="F389" s="246" t="s">
        <v>196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178</v>
      </c>
      <c r="AU389" s="252" t="s">
        <v>89</v>
      </c>
      <c r="AV389" s="13" t="s">
        <v>87</v>
      </c>
      <c r="AW389" s="13" t="s">
        <v>36</v>
      </c>
      <c r="AX389" s="13" t="s">
        <v>79</v>
      </c>
      <c r="AY389" s="252" t="s">
        <v>170</v>
      </c>
    </row>
    <row r="390" s="13" customFormat="1">
      <c r="A390" s="13"/>
      <c r="B390" s="242"/>
      <c r="C390" s="243"/>
      <c r="D390" s="244" t="s">
        <v>178</v>
      </c>
      <c r="E390" s="245" t="s">
        <v>1</v>
      </c>
      <c r="F390" s="246" t="s">
        <v>424</v>
      </c>
      <c r="G390" s="243"/>
      <c r="H390" s="245" t="s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178</v>
      </c>
      <c r="AU390" s="252" t="s">
        <v>89</v>
      </c>
      <c r="AV390" s="13" t="s">
        <v>87</v>
      </c>
      <c r="AW390" s="13" t="s">
        <v>36</v>
      </c>
      <c r="AX390" s="13" t="s">
        <v>79</v>
      </c>
      <c r="AY390" s="252" t="s">
        <v>170</v>
      </c>
    </row>
    <row r="391" s="14" customFormat="1">
      <c r="A391" s="14"/>
      <c r="B391" s="253"/>
      <c r="C391" s="254"/>
      <c r="D391" s="244" t="s">
        <v>178</v>
      </c>
      <c r="E391" s="255" t="s">
        <v>1</v>
      </c>
      <c r="F391" s="256" t="s">
        <v>425</v>
      </c>
      <c r="G391" s="254"/>
      <c r="H391" s="257">
        <v>3.1589999999999998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178</v>
      </c>
      <c r="AU391" s="263" t="s">
        <v>89</v>
      </c>
      <c r="AV391" s="14" t="s">
        <v>89</v>
      </c>
      <c r="AW391" s="14" t="s">
        <v>36</v>
      </c>
      <c r="AX391" s="14" t="s">
        <v>79</v>
      </c>
      <c r="AY391" s="263" t="s">
        <v>170</v>
      </c>
    </row>
    <row r="392" s="16" customFormat="1">
      <c r="A392" s="16"/>
      <c r="B392" s="275"/>
      <c r="C392" s="276"/>
      <c r="D392" s="244" t="s">
        <v>178</v>
      </c>
      <c r="E392" s="277" t="s">
        <v>1</v>
      </c>
      <c r="F392" s="278" t="s">
        <v>221</v>
      </c>
      <c r="G392" s="276"/>
      <c r="H392" s="279">
        <v>3.1589999999999998</v>
      </c>
      <c r="I392" s="280"/>
      <c r="J392" s="276"/>
      <c r="K392" s="276"/>
      <c r="L392" s="281"/>
      <c r="M392" s="282"/>
      <c r="N392" s="283"/>
      <c r="O392" s="283"/>
      <c r="P392" s="283"/>
      <c r="Q392" s="283"/>
      <c r="R392" s="283"/>
      <c r="S392" s="283"/>
      <c r="T392" s="28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5" t="s">
        <v>178</v>
      </c>
      <c r="AU392" s="285" t="s">
        <v>89</v>
      </c>
      <c r="AV392" s="16" t="s">
        <v>189</v>
      </c>
      <c r="AW392" s="16" t="s">
        <v>36</v>
      </c>
      <c r="AX392" s="16" t="s">
        <v>79</v>
      </c>
      <c r="AY392" s="285" t="s">
        <v>170</v>
      </c>
    </row>
    <row r="393" s="13" customFormat="1">
      <c r="A393" s="13"/>
      <c r="B393" s="242"/>
      <c r="C393" s="243"/>
      <c r="D393" s="244" t="s">
        <v>178</v>
      </c>
      <c r="E393" s="245" t="s">
        <v>1</v>
      </c>
      <c r="F393" s="246" t="s">
        <v>426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178</v>
      </c>
      <c r="AU393" s="252" t="s">
        <v>89</v>
      </c>
      <c r="AV393" s="13" t="s">
        <v>87</v>
      </c>
      <c r="AW393" s="13" t="s">
        <v>36</v>
      </c>
      <c r="AX393" s="13" t="s">
        <v>79</v>
      </c>
      <c r="AY393" s="252" t="s">
        <v>170</v>
      </c>
    </row>
    <row r="394" s="13" customFormat="1">
      <c r="A394" s="13"/>
      <c r="B394" s="242"/>
      <c r="C394" s="243"/>
      <c r="D394" s="244" t="s">
        <v>178</v>
      </c>
      <c r="E394" s="245" t="s">
        <v>1</v>
      </c>
      <c r="F394" s="246" t="s">
        <v>427</v>
      </c>
      <c r="G394" s="243"/>
      <c r="H394" s="245" t="s">
        <v>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178</v>
      </c>
      <c r="AU394" s="252" t="s">
        <v>89</v>
      </c>
      <c r="AV394" s="13" t="s">
        <v>87</v>
      </c>
      <c r="AW394" s="13" t="s">
        <v>36</v>
      </c>
      <c r="AX394" s="13" t="s">
        <v>79</v>
      </c>
      <c r="AY394" s="252" t="s">
        <v>170</v>
      </c>
    </row>
    <row r="395" s="14" customFormat="1">
      <c r="A395" s="14"/>
      <c r="B395" s="253"/>
      <c r="C395" s="254"/>
      <c r="D395" s="244" t="s">
        <v>178</v>
      </c>
      <c r="E395" s="255" t="s">
        <v>1</v>
      </c>
      <c r="F395" s="256" t="s">
        <v>428</v>
      </c>
      <c r="G395" s="254"/>
      <c r="H395" s="257">
        <v>0.017999999999999999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178</v>
      </c>
      <c r="AU395" s="263" t="s">
        <v>89</v>
      </c>
      <c r="AV395" s="14" t="s">
        <v>89</v>
      </c>
      <c r="AW395" s="14" t="s">
        <v>36</v>
      </c>
      <c r="AX395" s="14" t="s">
        <v>79</v>
      </c>
      <c r="AY395" s="263" t="s">
        <v>170</v>
      </c>
    </row>
    <row r="396" s="14" customFormat="1">
      <c r="A396" s="14"/>
      <c r="B396" s="253"/>
      <c r="C396" s="254"/>
      <c r="D396" s="244" t="s">
        <v>178</v>
      </c>
      <c r="E396" s="255" t="s">
        <v>1</v>
      </c>
      <c r="F396" s="256" t="s">
        <v>429</v>
      </c>
      <c r="G396" s="254"/>
      <c r="H396" s="257">
        <v>0.048000000000000001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178</v>
      </c>
      <c r="AU396" s="263" t="s">
        <v>89</v>
      </c>
      <c r="AV396" s="14" t="s">
        <v>89</v>
      </c>
      <c r="AW396" s="14" t="s">
        <v>36</v>
      </c>
      <c r="AX396" s="14" t="s">
        <v>79</v>
      </c>
      <c r="AY396" s="263" t="s">
        <v>170</v>
      </c>
    </row>
    <row r="397" s="14" customFormat="1">
      <c r="A397" s="14"/>
      <c r="B397" s="253"/>
      <c r="C397" s="254"/>
      <c r="D397" s="244" t="s">
        <v>178</v>
      </c>
      <c r="E397" s="255" t="s">
        <v>1</v>
      </c>
      <c r="F397" s="256" t="s">
        <v>430</v>
      </c>
      <c r="G397" s="254"/>
      <c r="H397" s="257">
        <v>0.071999999999999995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178</v>
      </c>
      <c r="AU397" s="263" t="s">
        <v>89</v>
      </c>
      <c r="AV397" s="14" t="s">
        <v>89</v>
      </c>
      <c r="AW397" s="14" t="s">
        <v>36</v>
      </c>
      <c r="AX397" s="14" t="s">
        <v>79</v>
      </c>
      <c r="AY397" s="263" t="s">
        <v>170</v>
      </c>
    </row>
    <row r="398" s="16" customFormat="1">
      <c r="A398" s="16"/>
      <c r="B398" s="275"/>
      <c r="C398" s="276"/>
      <c r="D398" s="244" t="s">
        <v>178</v>
      </c>
      <c r="E398" s="277" t="s">
        <v>1</v>
      </c>
      <c r="F398" s="278" t="s">
        <v>221</v>
      </c>
      <c r="G398" s="276"/>
      <c r="H398" s="279">
        <v>0.13800000000000001</v>
      </c>
      <c r="I398" s="280"/>
      <c r="J398" s="276"/>
      <c r="K398" s="276"/>
      <c r="L398" s="281"/>
      <c r="M398" s="282"/>
      <c r="N398" s="283"/>
      <c r="O398" s="283"/>
      <c r="P398" s="283"/>
      <c r="Q398" s="283"/>
      <c r="R398" s="283"/>
      <c r="S398" s="283"/>
      <c r="T398" s="284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5" t="s">
        <v>178</v>
      </c>
      <c r="AU398" s="285" t="s">
        <v>89</v>
      </c>
      <c r="AV398" s="16" t="s">
        <v>189</v>
      </c>
      <c r="AW398" s="16" t="s">
        <v>36</v>
      </c>
      <c r="AX398" s="16" t="s">
        <v>79</v>
      </c>
      <c r="AY398" s="285" t="s">
        <v>170</v>
      </c>
    </row>
    <row r="399" s="15" customFormat="1">
      <c r="A399" s="15"/>
      <c r="B399" s="264"/>
      <c r="C399" s="265"/>
      <c r="D399" s="244" t="s">
        <v>178</v>
      </c>
      <c r="E399" s="266" t="s">
        <v>1</v>
      </c>
      <c r="F399" s="267" t="s">
        <v>183</v>
      </c>
      <c r="G399" s="265"/>
      <c r="H399" s="268">
        <v>3.2969999999999997</v>
      </c>
      <c r="I399" s="269"/>
      <c r="J399" s="265"/>
      <c r="K399" s="265"/>
      <c r="L399" s="270"/>
      <c r="M399" s="271"/>
      <c r="N399" s="272"/>
      <c r="O399" s="272"/>
      <c r="P399" s="272"/>
      <c r="Q399" s="272"/>
      <c r="R399" s="272"/>
      <c r="S399" s="272"/>
      <c r="T399" s="27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4" t="s">
        <v>178</v>
      </c>
      <c r="AU399" s="274" t="s">
        <v>89</v>
      </c>
      <c r="AV399" s="15" t="s">
        <v>176</v>
      </c>
      <c r="AW399" s="15" t="s">
        <v>36</v>
      </c>
      <c r="AX399" s="15" t="s">
        <v>87</v>
      </c>
      <c r="AY399" s="274" t="s">
        <v>170</v>
      </c>
    </row>
    <row r="400" s="2" customFormat="1" ht="14.4" customHeight="1">
      <c r="A400" s="39"/>
      <c r="B400" s="40"/>
      <c r="C400" s="228" t="s">
        <v>431</v>
      </c>
      <c r="D400" s="228" t="s">
        <v>172</v>
      </c>
      <c r="E400" s="229" t="s">
        <v>432</v>
      </c>
      <c r="F400" s="230" t="s">
        <v>433</v>
      </c>
      <c r="G400" s="231" t="s">
        <v>175</v>
      </c>
      <c r="H400" s="232">
        <v>27.629999999999999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44</v>
      </c>
      <c r="O400" s="92"/>
      <c r="P400" s="238">
        <f>O400*H400</f>
        <v>0</v>
      </c>
      <c r="Q400" s="238">
        <v>0.00247</v>
      </c>
      <c r="R400" s="238">
        <f>Q400*H400</f>
        <v>0.06824609999999999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176</v>
      </c>
      <c r="AT400" s="240" t="s">
        <v>172</v>
      </c>
      <c r="AU400" s="240" t="s">
        <v>89</v>
      </c>
      <c r="AY400" s="18" t="s">
        <v>170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87</v>
      </c>
      <c r="BK400" s="241">
        <f>ROUND(I400*H400,2)</f>
        <v>0</v>
      </c>
      <c r="BL400" s="18" t="s">
        <v>176</v>
      </c>
      <c r="BM400" s="240" t="s">
        <v>434</v>
      </c>
    </row>
    <row r="401" s="13" customFormat="1">
      <c r="A401" s="13"/>
      <c r="B401" s="242"/>
      <c r="C401" s="243"/>
      <c r="D401" s="244" t="s">
        <v>178</v>
      </c>
      <c r="E401" s="245" t="s">
        <v>1</v>
      </c>
      <c r="F401" s="246" t="s">
        <v>194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178</v>
      </c>
      <c r="AU401" s="252" t="s">
        <v>89</v>
      </c>
      <c r="AV401" s="13" t="s">
        <v>87</v>
      </c>
      <c r="AW401" s="13" t="s">
        <v>36</v>
      </c>
      <c r="AX401" s="13" t="s">
        <v>79</v>
      </c>
      <c r="AY401" s="252" t="s">
        <v>170</v>
      </c>
    </row>
    <row r="402" s="13" customFormat="1">
      <c r="A402" s="13"/>
      <c r="B402" s="242"/>
      <c r="C402" s="243"/>
      <c r="D402" s="244" t="s">
        <v>178</v>
      </c>
      <c r="E402" s="245" t="s">
        <v>1</v>
      </c>
      <c r="F402" s="246" t="s">
        <v>195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178</v>
      </c>
      <c r="AU402" s="252" t="s">
        <v>89</v>
      </c>
      <c r="AV402" s="13" t="s">
        <v>87</v>
      </c>
      <c r="AW402" s="13" t="s">
        <v>36</v>
      </c>
      <c r="AX402" s="13" t="s">
        <v>79</v>
      </c>
      <c r="AY402" s="252" t="s">
        <v>170</v>
      </c>
    </row>
    <row r="403" s="13" customFormat="1">
      <c r="A403" s="13"/>
      <c r="B403" s="242"/>
      <c r="C403" s="243"/>
      <c r="D403" s="244" t="s">
        <v>178</v>
      </c>
      <c r="E403" s="245" t="s">
        <v>1</v>
      </c>
      <c r="F403" s="246" t="s">
        <v>196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178</v>
      </c>
      <c r="AU403" s="252" t="s">
        <v>89</v>
      </c>
      <c r="AV403" s="13" t="s">
        <v>87</v>
      </c>
      <c r="AW403" s="13" t="s">
        <v>36</v>
      </c>
      <c r="AX403" s="13" t="s">
        <v>79</v>
      </c>
      <c r="AY403" s="252" t="s">
        <v>170</v>
      </c>
    </row>
    <row r="404" s="13" customFormat="1">
      <c r="A404" s="13"/>
      <c r="B404" s="242"/>
      <c r="C404" s="243"/>
      <c r="D404" s="244" t="s">
        <v>178</v>
      </c>
      <c r="E404" s="245" t="s">
        <v>1</v>
      </c>
      <c r="F404" s="246" t="s">
        <v>397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178</v>
      </c>
      <c r="AU404" s="252" t="s">
        <v>89</v>
      </c>
      <c r="AV404" s="13" t="s">
        <v>87</v>
      </c>
      <c r="AW404" s="13" t="s">
        <v>36</v>
      </c>
      <c r="AX404" s="13" t="s">
        <v>79</v>
      </c>
      <c r="AY404" s="252" t="s">
        <v>170</v>
      </c>
    </row>
    <row r="405" s="13" customFormat="1">
      <c r="A405" s="13"/>
      <c r="B405" s="242"/>
      <c r="C405" s="243"/>
      <c r="D405" s="244" t="s">
        <v>178</v>
      </c>
      <c r="E405" s="245" t="s">
        <v>1</v>
      </c>
      <c r="F405" s="246" t="s">
        <v>385</v>
      </c>
      <c r="G405" s="243"/>
      <c r="H405" s="245" t="s">
        <v>1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178</v>
      </c>
      <c r="AU405" s="252" t="s">
        <v>89</v>
      </c>
      <c r="AV405" s="13" t="s">
        <v>87</v>
      </c>
      <c r="AW405" s="13" t="s">
        <v>36</v>
      </c>
      <c r="AX405" s="13" t="s">
        <v>79</v>
      </c>
      <c r="AY405" s="252" t="s">
        <v>170</v>
      </c>
    </row>
    <row r="406" s="14" customFormat="1">
      <c r="A406" s="14"/>
      <c r="B406" s="253"/>
      <c r="C406" s="254"/>
      <c r="D406" s="244" t="s">
        <v>178</v>
      </c>
      <c r="E406" s="255" t="s">
        <v>1</v>
      </c>
      <c r="F406" s="256" t="s">
        <v>435</v>
      </c>
      <c r="G406" s="254"/>
      <c r="H406" s="257">
        <v>5.1600000000000001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178</v>
      </c>
      <c r="AU406" s="263" t="s">
        <v>89</v>
      </c>
      <c r="AV406" s="14" t="s">
        <v>89</v>
      </c>
      <c r="AW406" s="14" t="s">
        <v>36</v>
      </c>
      <c r="AX406" s="14" t="s">
        <v>79</v>
      </c>
      <c r="AY406" s="263" t="s">
        <v>170</v>
      </c>
    </row>
    <row r="407" s="13" customFormat="1">
      <c r="A407" s="13"/>
      <c r="B407" s="242"/>
      <c r="C407" s="243"/>
      <c r="D407" s="244" t="s">
        <v>178</v>
      </c>
      <c r="E407" s="245" t="s">
        <v>1</v>
      </c>
      <c r="F407" s="246" t="s">
        <v>387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178</v>
      </c>
      <c r="AU407" s="252" t="s">
        <v>89</v>
      </c>
      <c r="AV407" s="13" t="s">
        <v>87</v>
      </c>
      <c r="AW407" s="13" t="s">
        <v>36</v>
      </c>
      <c r="AX407" s="13" t="s">
        <v>79</v>
      </c>
      <c r="AY407" s="252" t="s">
        <v>170</v>
      </c>
    </row>
    <row r="408" s="14" customFormat="1">
      <c r="A408" s="14"/>
      <c r="B408" s="253"/>
      <c r="C408" s="254"/>
      <c r="D408" s="244" t="s">
        <v>178</v>
      </c>
      <c r="E408" s="255" t="s">
        <v>1</v>
      </c>
      <c r="F408" s="256" t="s">
        <v>436</v>
      </c>
      <c r="G408" s="254"/>
      <c r="H408" s="257">
        <v>3.96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178</v>
      </c>
      <c r="AU408" s="263" t="s">
        <v>89</v>
      </c>
      <c r="AV408" s="14" t="s">
        <v>89</v>
      </c>
      <c r="AW408" s="14" t="s">
        <v>36</v>
      </c>
      <c r="AX408" s="14" t="s">
        <v>79</v>
      </c>
      <c r="AY408" s="263" t="s">
        <v>170</v>
      </c>
    </row>
    <row r="409" s="16" customFormat="1">
      <c r="A409" s="16"/>
      <c r="B409" s="275"/>
      <c r="C409" s="276"/>
      <c r="D409" s="244" t="s">
        <v>178</v>
      </c>
      <c r="E409" s="277" t="s">
        <v>1</v>
      </c>
      <c r="F409" s="278" t="s">
        <v>221</v>
      </c>
      <c r="G409" s="276"/>
      <c r="H409" s="279">
        <v>9.120000000000001</v>
      </c>
      <c r="I409" s="280"/>
      <c r="J409" s="276"/>
      <c r="K409" s="276"/>
      <c r="L409" s="281"/>
      <c r="M409" s="282"/>
      <c r="N409" s="283"/>
      <c r="O409" s="283"/>
      <c r="P409" s="283"/>
      <c r="Q409" s="283"/>
      <c r="R409" s="283"/>
      <c r="S409" s="283"/>
      <c r="T409" s="284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5" t="s">
        <v>178</v>
      </c>
      <c r="AU409" s="285" t="s">
        <v>89</v>
      </c>
      <c r="AV409" s="16" t="s">
        <v>189</v>
      </c>
      <c r="AW409" s="16" t="s">
        <v>36</v>
      </c>
      <c r="AX409" s="16" t="s">
        <v>79</v>
      </c>
      <c r="AY409" s="285" t="s">
        <v>170</v>
      </c>
    </row>
    <row r="410" s="13" customFormat="1">
      <c r="A410" s="13"/>
      <c r="B410" s="242"/>
      <c r="C410" s="243"/>
      <c r="D410" s="244" t="s">
        <v>178</v>
      </c>
      <c r="E410" s="245" t="s">
        <v>1</v>
      </c>
      <c r="F410" s="246" t="s">
        <v>410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178</v>
      </c>
      <c r="AU410" s="252" t="s">
        <v>89</v>
      </c>
      <c r="AV410" s="13" t="s">
        <v>87</v>
      </c>
      <c r="AW410" s="13" t="s">
        <v>36</v>
      </c>
      <c r="AX410" s="13" t="s">
        <v>79</v>
      </c>
      <c r="AY410" s="252" t="s">
        <v>170</v>
      </c>
    </row>
    <row r="411" s="14" customFormat="1">
      <c r="A411" s="14"/>
      <c r="B411" s="253"/>
      <c r="C411" s="254"/>
      <c r="D411" s="244" t="s">
        <v>178</v>
      </c>
      <c r="E411" s="255" t="s">
        <v>1</v>
      </c>
      <c r="F411" s="256" t="s">
        <v>437</v>
      </c>
      <c r="G411" s="254"/>
      <c r="H411" s="257">
        <v>4.9000000000000004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178</v>
      </c>
      <c r="AU411" s="263" t="s">
        <v>89</v>
      </c>
      <c r="AV411" s="14" t="s">
        <v>89</v>
      </c>
      <c r="AW411" s="14" t="s">
        <v>36</v>
      </c>
      <c r="AX411" s="14" t="s">
        <v>79</v>
      </c>
      <c r="AY411" s="263" t="s">
        <v>170</v>
      </c>
    </row>
    <row r="412" s="13" customFormat="1">
      <c r="A412" s="13"/>
      <c r="B412" s="242"/>
      <c r="C412" s="243"/>
      <c r="D412" s="244" t="s">
        <v>178</v>
      </c>
      <c r="E412" s="245" t="s">
        <v>1</v>
      </c>
      <c r="F412" s="246" t="s">
        <v>412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178</v>
      </c>
      <c r="AU412" s="252" t="s">
        <v>89</v>
      </c>
      <c r="AV412" s="13" t="s">
        <v>87</v>
      </c>
      <c r="AW412" s="13" t="s">
        <v>36</v>
      </c>
      <c r="AX412" s="13" t="s">
        <v>79</v>
      </c>
      <c r="AY412" s="252" t="s">
        <v>170</v>
      </c>
    </row>
    <row r="413" s="14" customFormat="1">
      <c r="A413" s="14"/>
      <c r="B413" s="253"/>
      <c r="C413" s="254"/>
      <c r="D413" s="244" t="s">
        <v>178</v>
      </c>
      <c r="E413" s="255" t="s">
        <v>1</v>
      </c>
      <c r="F413" s="256" t="s">
        <v>438</v>
      </c>
      <c r="G413" s="254"/>
      <c r="H413" s="257">
        <v>7.6500000000000004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178</v>
      </c>
      <c r="AU413" s="263" t="s">
        <v>89</v>
      </c>
      <c r="AV413" s="14" t="s">
        <v>89</v>
      </c>
      <c r="AW413" s="14" t="s">
        <v>36</v>
      </c>
      <c r="AX413" s="14" t="s">
        <v>79</v>
      </c>
      <c r="AY413" s="263" t="s">
        <v>170</v>
      </c>
    </row>
    <row r="414" s="16" customFormat="1">
      <c r="A414" s="16"/>
      <c r="B414" s="275"/>
      <c r="C414" s="276"/>
      <c r="D414" s="244" t="s">
        <v>178</v>
      </c>
      <c r="E414" s="277" t="s">
        <v>1</v>
      </c>
      <c r="F414" s="278" t="s">
        <v>221</v>
      </c>
      <c r="G414" s="276"/>
      <c r="H414" s="279">
        <v>12.550000000000001</v>
      </c>
      <c r="I414" s="280"/>
      <c r="J414" s="276"/>
      <c r="K414" s="276"/>
      <c r="L414" s="281"/>
      <c r="M414" s="282"/>
      <c r="N414" s="283"/>
      <c r="O414" s="283"/>
      <c r="P414" s="283"/>
      <c r="Q414" s="283"/>
      <c r="R414" s="283"/>
      <c r="S414" s="283"/>
      <c r="T414" s="284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5" t="s">
        <v>178</v>
      </c>
      <c r="AU414" s="285" t="s">
        <v>89</v>
      </c>
      <c r="AV414" s="16" t="s">
        <v>189</v>
      </c>
      <c r="AW414" s="16" t="s">
        <v>36</v>
      </c>
      <c r="AX414" s="16" t="s">
        <v>79</v>
      </c>
      <c r="AY414" s="285" t="s">
        <v>170</v>
      </c>
    </row>
    <row r="415" s="13" customFormat="1">
      <c r="A415" s="13"/>
      <c r="B415" s="242"/>
      <c r="C415" s="243"/>
      <c r="D415" s="244" t="s">
        <v>178</v>
      </c>
      <c r="E415" s="245" t="s">
        <v>1</v>
      </c>
      <c r="F415" s="246" t="s">
        <v>402</v>
      </c>
      <c r="G415" s="243"/>
      <c r="H415" s="245" t="s">
        <v>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178</v>
      </c>
      <c r="AU415" s="252" t="s">
        <v>89</v>
      </c>
      <c r="AV415" s="13" t="s">
        <v>87</v>
      </c>
      <c r="AW415" s="13" t="s">
        <v>36</v>
      </c>
      <c r="AX415" s="13" t="s">
        <v>79</v>
      </c>
      <c r="AY415" s="252" t="s">
        <v>170</v>
      </c>
    </row>
    <row r="416" s="14" customFormat="1">
      <c r="A416" s="14"/>
      <c r="B416" s="253"/>
      <c r="C416" s="254"/>
      <c r="D416" s="244" t="s">
        <v>178</v>
      </c>
      <c r="E416" s="255" t="s">
        <v>1</v>
      </c>
      <c r="F416" s="256" t="s">
        <v>439</v>
      </c>
      <c r="G416" s="254"/>
      <c r="H416" s="257">
        <v>2.52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178</v>
      </c>
      <c r="AU416" s="263" t="s">
        <v>89</v>
      </c>
      <c r="AV416" s="14" t="s">
        <v>89</v>
      </c>
      <c r="AW416" s="14" t="s">
        <v>36</v>
      </c>
      <c r="AX416" s="14" t="s">
        <v>79</v>
      </c>
      <c r="AY416" s="263" t="s">
        <v>170</v>
      </c>
    </row>
    <row r="417" s="16" customFormat="1">
      <c r="A417" s="16"/>
      <c r="B417" s="275"/>
      <c r="C417" s="276"/>
      <c r="D417" s="244" t="s">
        <v>178</v>
      </c>
      <c r="E417" s="277" t="s">
        <v>1</v>
      </c>
      <c r="F417" s="278" t="s">
        <v>221</v>
      </c>
      <c r="G417" s="276"/>
      <c r="H417" s="279">
        <v>2.52</v>
      </c>
      <c r="I417" s="280"/>
      <c r="J417" s="276"/>
      <c r="K417" s="276"/>
      <c r="L417" s="281"/>
      <c r="M417" s="282"/>
      <c r="N417" s="283"/>
      <c r="O417" s="283"/>
      <c r="P417" s="283"/>
      <c r="Q417" s="283"/>
      <c r="R417" s="283"/>
      <c r="S417" s="283"/>
      <c r="T417" s="284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85" t="s">
        <v>178</v>
      </c>
      <c r="AU417" s="285" t="s">
        <v>89</v>
      </c>
      <c r="AV417" s="16" t="s">
        <v>189</v>
      </c>
      <c r="AW417" s="16" t="s">
        <v>36</v>
      </c>
      <c r="AX417" s="16" t="s">
        <v>79</v>
      </c>
      <c r="AY417" s="285" t="s">
        <v>170</v>
      </c>
    </row>
    <row r="418" s="13" customFormat="1">
      <c r="A418" s="13"/>
      <c r="B418" s="242"/>
      <c r="C418" s="243"/>
      <c r="D418" s="244" t="s">
        <v>178</v>
      </c>
      <c r="E418" s="245" t="s">
        <v>1</v>
      </c>
      <c r="F418" s="246" t="s">
        <v>426</v>
      </c>
      <c r="G418" s="243"/>
      <c r="H418" s="245" t="s">
        <v>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178</v>
      </c>
      <c r="AU418" s="252" t="s">
        <v>89</v>
      </c>
      <c r="AV418" s="13" t="s">
        <v>87</v>
      </c>
      <c r="AW418" s="13" t="s">
        <v>36</v>
      </c>
      <c r="AX418" s="13" t="s">
        <v>79</v>
      </c>
      <c r="AY418" s="252" t="s">
        <v>170</v>
      </c>
    </row>
    <row r="419" s="13" customFormat="1">
      <c r="A419" s="13"/>
      <c r="B419" s="242"/>
      <c r="C419" s="243"/>
      <c r="D419" s="244" t="s">
        <v>178</v>
      </c>
      <c r="E419" s="245" t="s">
        <v>1</v>
      </c>
      <c r="F419" s="246" t="s">
        <v>427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178</v>
      </c>
      <c r="AU419" s="252" t="s">
        <v>89</v>
      </c>
      <c r="AV419" s="13" t="s">
        <v>87</v>
      </c>
      <c r="AW419" s="13" t="s">
        <v>36</v>
      </c>
      <c r="AX419" s="13" t="s">
        <v>79</v>
      </c>
      <c r="AY419" s="252" t="s">
        <v>170</v>
      </c>
    </row>
    <row r="420" s="14" customFormat="1">
      <c r="A420" s="14"/>
      <c r="B420" s="253"/>
      <c r="C420" s="254"/>
      <c r="D420" s="244" t="s">
        <v>178</v>
      </c>
      <c r="E420" s="255" t="s">
        <v>1</v>
      </c>
      <c r="F420" s="256" t="s">
        <v>440</v>
      </c>
      <c r="G420" s="254"/>
      <c r="H420" s="257">
        <v>0.35999999999999999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178</v>
      </c>
      <c r="AU420" s="263" t="s">
        <v>89</v>
      </c>
      <c r="AV420" s="14" t="s">
        <v>89</v>
      </c>
      <c r="AW420" s="14" t="s">
        <v>36</v>
      </c>
      <c r="AX420" s="14" t="s">
        <v>79</v>
      </c>
      <c r="AY420" s="263" t="s">
        <v>170</v>
      </c>
    </row>
    <row r="421" s="14" customFormat="1">
      <c r="A421" s="14"/>
      <c r="B421" s="253"/>
      <c r="C421" s="254"/>
      <c r="D421" s="244" t="s">
        <v>178</v>
      </c>
      <c r="E421" s="255" t="s">
        <v>1</v>
      </c>
      <c r="F421" s="256" t="s">
        <v>441</v>
      </c>
      <c r="G421" s="254"/>
      <c r="H421" s="257">
        <v>0.56000000000000005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178</v>
      </c>
      <c r="AU421" s="263" t="s">
        <v>89</v>
      </c>
      <c r="AV421" s="14" t="s">
        <v>89</v>
      </c>
      <c r="AW421" s="14" t="s">
        <v>36</v>
      </c>
      <c r="AX421" s="14" t="s">
        <v>79</v>
      </c>
      <c r="AY421" s="263" t="s">
        <v>170</v>
      </c>
    </row>
    <row r="422" s="14" customFormat="1">
      <c r="A422" s="14"/>
      <c r="B422" s="253"/>
      <c r="C422" s="254"/>
      <c r="D422" s="244" t="s">
        <v>178</v>
      </c>
      <c r="E422" s="255" t="s">
        <v>1</v>
      </c>
      <c r="F422" s="256" t="s">
        <v>442</v>
      </c>
      <c r="G422" s="254"/>
      <c r="H422" s="257">
        <v>0.71999999999999997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178</v>
      </c>
      <c r="AU422" s="263" t="s">
        <v>89</v>
      </c>
      <c r="AV422" s="14" t="s">
        <v>89</v>
      </c>
      <c r="AW422" s="14" t="s">
        <v>36</v>
      </c>
      <c r="AX422" s="14" t="s">
        <v>79</v>
      </c>
      <c r="AY422" s="263" t="s">
        <v>170</v>
      </c>
    </row>
    <row r="423" s="16" customFormat="1">
      <c r="A423" s="16"/>
      <c r="B423" s="275"/>
      <c r="C423" s="276"/>
      <c r="D423" s="244" t="s">
        <v>178</v>
      </c>
      <c r="E423" s="277" t="s">
        <v>1</v>
      </c>
      <c r="F423" s="278" t="s">
        <v>221</v>
      </c>
      <c r="G423" s="276"/>
      <c r="H423" s="279">
        <v>1.6400000000000001</v>
      </c>
      <c r="I423" s="280"/>
      <c r="J423" s="276"/>
      <c r="K423" s="276"/>
      <c r="L423" s="281"/>
      <c r="M423" s="282"/>
      <c r="N423" s="283"/>
      <c r="O423" s="283"/>
      <c r="P423" s="283"/>
      <c r="Q423" s="283"/>
      <c r="R423" s="283"/>
      <c r="S423" s="283"/>
      <c r="T423" s="284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85" t="s">
        <v>178</v>
      </c>
      <c r="AU423" s="285" t="s">
        <v>89</v>
      </c>
      <c r="AV423" s="16" t="s">
        <v>189</v>
      </c>
      <c r="AW423" s="16" t="s">
        <v>36</v>
      </c>
      <c r="AX423" s="16" t="s">
        <v>79</v>
      </c>
      <c r="AY423" s="285" t="s">
        <v>170</v>
      </c>
    </row>
    <row r="424" s="13" customFormat="1">
      <c r="A424" s="13"/>
      <c r="B424" s="242"/>
      <c r="C424" s="243"/>
      <c r="D424" s="244" t="s">
        <v>178</v>
      </c>
      <c r="E424" s="245" t="s">
        <v>1</v>
      </c>
      <c r="F424" s="246" t="s">
        <v>415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178</v>
      </c>
      <c r="AU424" s="252" t="s">
        <v>89</v>
      </c>
      <c r="AV424" s="13" t="s">
        <v>87</v>
      </c>
      <c r="AW424" s="13" t="s">
        <v>36</v>
      </c>
      <c r="AX424" s="13" t="s">
        <v>79</v>
      </c>
      <c r="AY424" s="252" t="s">
        <v>170</v>
      </c>
    </row>
    <row r="425" s="13" customFormat="1">
      <c r="A425" s="13"/>
      <c r="B425" s="242"/>
      <c r="C425" s="243"/>
      <c r="D425" s="244" t="s">
        <v>178</v>
      </c>
      <c r="E425" s="245" t="s">
        <v>1</v>
      </c>
      <c r="F425" s="246" t="s">
        <v>416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178</v>
      </c>
      <c r="AU425" s="252" t="s">
        <v>89</v>
      </c>
      <c r="AV425" s="13" t="s">
        <v>87</v>
      </c>
      <c r="AW425" s="13" t="s">
        <v>36</v>
      </c>
      <c r="AX425" s="13" t="s">
        <v>79</v>
      </c>
      <c r="AY425" s="252" t="s">
        <v>170</v>
      </c>
    </row>
    <row r="426" s="13" customFormat="1">
      <c r="A426" s="13"/>
      <c r="B426" s="242"/>
      <c r="C426" s="243"/>
      <c r="D426" s="244" t="s">
        <v>178</v>
      </c>
      <c r="E426" s="245" t="s">
        <v>1</v>
      </c>
      <c r="F426" s="246" t="s">
        <v>443</v>
      </c>
      <c r="G426" s="243"/>
      <c r="H426" s="245" t="s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178</v>
      </c>
      <c r="AU426" s="252" t="s">
        <v>89</v>
      </c>
      <c r="AV426" s="13" t="s">
        <v>87</v>
      </c>
      <c r="AW426" s="13" t="s">
        <v>36</v>
      </c>
      <c r="AX426" s="13" t="s">
        <v>79</v>
      </c>
      <c r="AY426" s="252" t="s">
        <v>170</v>
      </c>
    </row>
    <row r="427" s="14" customFormat="1">
      <c r="A427" s="14"/>
      <c r="B427" s="253"/>
      <c r="C427" s="254"/>
      <c r="D427" s="244" t="s">
        <v>178</v>
      </c>
      <c r="E427" s="255" t="s">
        <v>1</v>
      </c>
      <c r="F427" s="256" t="s">
        <v>444</v>
      </c>
      <c r="G427" s="254"/>
      <c r="H427" s="257">
        <v>1.8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178</v>
      </c>
      <c r="AU427" s="263" t="s">
        <v>89</v>
      </c>
      <c r="AV427" s="14" t="s">
        <v>89</v>
      </c>
      <c r="AW427" s="14" t="s">
        <v>36</v>
      </c>
      <c r="AX427" s="14" t="s">
        <v>79</v>
      </c>
      <c r="AY427" s="263" t="s">
        <v>170</v>
      </c>
    </row>
    <row r="428" s="16" customFormat="1">
      <c r="A428" s="16"/>
      <c r="B428" s="275"/>
      <c r="C428" s="276"/>
      <c r="D428" s="244" t="s">
        <v>178</v>
      </c>
      <c r="E428" s="277" t="s">
        <v>1</v>
      </c>
      <c r="F428" s="278" t="s">
        <v>221</v>
      </c>
      <c r="G428" s="276"/>
      <c r="H428" s="279">
        <v>1.8</v>
      </c>
      <c r="I428" s="280"/>
      <c r="J428" s="276"/>
      <c r="K428" s="276"/>
      <c r="L428" s="281"/>
      <c r="M428" s="282"/>
      <c r="N428" s="283"/>
      <c r="O428" s="283"/>
      <c r="P428" s="283"/>
      <c r="Q428" s="283"/>
      <c r="R428" s="283"/>
      <c r="S428" s="283"/>
      <c r="T428" s="28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5" t="s">
        <v>178</v>
      </c>
      <c r="AU428" s="285" t="s">
        <v>89</v>
      </c>
      <c r="AV428" s="16" t="s">
        <v>189</v>
      </c>
      <c r="AW428" s="16" t="s">
        <v>36</v>
      </c>
      <c r="AX428" s="16" t="s">
        <v>79</v>
      </c>
      <c r="AY428" s="285" t="s">
        <v>170</v>
      </c>
    </row>
    <row r="429" s="15" customFormat="1">
      <c r="A429" s="15"/>
      <c r="B429" s="264"/>
      <c r="C429" s="265"/>
      <c r="D429" s="244" t="s">
        <v>178</v>
      </c>
      <c r="E429" s="266" t="s">
        <v>1</v>
      </c>
      <c r="F429" s="267" t="s">
        <v>183</v>
      </c>
      <c r="G429" s="265"/>
      <c r="H429" s="268">
        <v>27.629999999999999</v>
      </c>
      <c r="I429" s="269"/>
      <c r="J429" s="265"/>
      <c r="K429" s="265"/>
      <c r="L429" s="270"/>
      <c r="M429" s="271"/>
      <c r="N429" s="272"/>
      <c r="O429" s="272"/>
      <c r="P429" s="272"/>
      <c r="Q429" s="272"/>
      <c r="R429" s="272"/>
      <c r="S429" s="272"/>
      <c r="T429" s="27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4" t="s">
        <v>178</v>
      </c>
      <c r="AU429" s="274" t="s">
        <v>89</v>
      </c>
      <c r="AV429" s="15" t="s">
        <v>176</v>
      </c>
      <c r="AW429" s="15" t="s">
        <v>36</v>
      </c>
      <c r="AX429" s="15" t="s">
        <v>87</v>
      </c>
      <c r="AY429" s="274" t="s">
        <v>170</v>
      </c>
    </row>
    <row r="430" s="2" customFormat="1" ht="14.4" customHeight="1">
      <c r="A430" s="39"/>
      <c r="B430" s="40"/>
      <c r="C430" s="228" t="s">
        <v>445</v>
      </c>
      <c r="D430" s="228" t="s">
        <v>172</v>
      </c>
      <c r="E430" s="229" t="s">
        <v>446</v>
      </c>
      <c r="F430" s="230" t="s">
        <v>447</v>
      </c>
      <c r="G430" s="231" t="s">
        <v>175</v>
      </c>
      <c r="H430" s="232">
        <v>27.629999999999999</v>
      </c>
      <c r="I430" s="233"/>
      <c r="J430" s="234">
        <f>ROUND(I430*H430,2)</f>
        <v>0</v>
      </c>
      <c r="K430" s="235"/>
      <c r="L430" s="45"/>
      <c r="M430" s="236" t="s">
        <v>1</v>
      </c>
      <c r="N430" s="237" t="s">
        <v>44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176</v>
      </c>
      <c r="AT430" s="240" t="s">
        <v>172</v>
      </c>
      <c r="AU430" s="240" t="s">
        <v>89</v>
      </c>
      <c r="AY430" s="18" t="s">
        <v>170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87</v>
      </c>
      <c r="BK430" s="241">
        <f>ROUND(I430*H430,2)</f>
        <v>0</v>
      </c>
      <c r="BL430" s="18" t="s">
        <v>176</v>
      </c>
      <c r="BM430" s="240" t="s">
        <v>448</v>
      </c>
    </row>
    <row r="431" s="2" customFormat="1" ht="14.4" customHeight="1">
      <c r="A431" s="39"/>
      <c r="B431" s="40"/>
      <c r="C431" s="228" t="s">
        <v>449</v>
      </c>
      <c r="D431" s="228" t="s">
        <v>172</v>
      </c>
      <c r="E431" s="229" t="s">
        <v>450</v>
      </c>
      <c r="F431" s="230" t="s">
        <v>451</v>
      </c>
      <c r="G431" s="231" t="s">
        <v>290</v>
      </c>
      <c r="H431" s="232">
        <v>0.76400000000000001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44</v>
      </c>
      <c r="O431" s="92"/>
      <c r="P431" s="238">
        <f>O431*H431</f>
        <v>0</v>
      </c>
      <c r="Q431" s="238">
        <v>1.06277</v>
      </c>
      <c r="R431" s="238">
        <f>Q431*H431</f>
        <v>0.81195627999999997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176</v>
      </c>
      <c r="AT431" s="240" t="s">
        <v>172</v>
      </c>
      <c r="AU431" s="240" t="s">
        <v>89</v>
      </c>
      <c r="AY431" s="18" t="s">
        <v>170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87</v>
      </c>
      <c r="BK431" s="241">
        <f>ROUND(I431*H431,2)</f>
        <v>0</v>
      </c>
      <c r="BL431" s="18" t="s">
        <v>176</v>
      </c>
      <c r="BM431" s="240" t="s">
        <v>452</v>
      </c>
    </row>
    <row r="432" s="13" customFormat="1">
      <c r="A432" s="13"/>
      <c r="B432" s="242"/>
      <c r="C432" s="243"/>
      <c r="D432" s="244" t="s">
        <v>178</v>
      </c>
      <c r="E432" s="245" t="s">
        <v>1</v>
      </c>
      <c r="F432" s="246" t="s">
        <v>195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178</v>
      </c>
      <c r="AU432" s="252" t="s">
        <v>89</v>
      </c>
      <c r="AV432" s="13" t="s">
        <v>87</v>
      </c>
      <c r="AW432" s="13" t="s">
        <v>36</v>
      </c>
      <c r="AX432" s="13" t="s">
        <v>79</v>
      </c>
      <c r="AY432" s="252" t="s">
        <v>170</v>
      </c>
    </row>
    <row r="433" s="13" customFormat="1">
      <c r="A433" s="13"/>
      <c r="B433" s="242"/>
      <c r="C433" s="243"/>
      <c r="D433" s="244" t="s">
        <v>178</v>
      </c>
      <c r="E433" s="245" t="s">
        <v>1</v>
      </c>
      <c r="F433" s="246" t="s">
        <v>381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178</v>
      </c>
      <c r="AU433" s="252" t="s">
        <v>89</v>
      </c>
      <c r="AV433" s="13" t="s">
        <v>87</v>
      </c>
      <c r="AW433" s="13" t="s">
        <v>36</v>
      </c>
      <c r="AX433" s="13" t="s">
        <v>79</v>
      </c>
      <c r="AY433" s="252" t="s">
        <v>170</v>
      </c>
    </row>
    <row r="434" s="13" customFormat="1">
      <c r="A434" s="13"/>
      <c r="B434" s="242"/>
      <c r="C434" s="243"/>
      <c r="D434" s="244" t="s">
        <v>178</v>
      </c>
      <c r="E434" s="245" t="s">
        <v>1</v>
      </c>
      <c r="F434" s="246" t="s">
        <v>453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178</v>
      </c>
      <c r="AU434" s="252" t="s">
        <v>89</v>
      </c>
      <c r="AV434" s="13" t="s">
        <v>87</v>
      </c>
      <c r="AW434" s="13" t="s">
        <v>36</v>
      </c>
      <c r="AX434" s="13" t="s">
        <v>79</v>
      </c>
      <c r="AY434" s="252" t="s">
        <v>170</v>
      </c>
    </row>
    <row r="435" s="14" customFormat="1">
      <c r="A435" s="14"/>
      <c r="B435" s="253"/>
      <c r="C435" s="254"/>
      <c r="D435" s="244" t="s">
        <v>178</v>
      </c>
      <c r="E435" s="255" t="s">
        <v>1</v>
      </c>
      <c r="F435" s="256" t="s">
        <v>454</v>
      </c>
      <c r="G435" s="254"/>
      <c r="H435" s="257">
        <v>0.050999999999999997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178</v>
      </c>
      <c r="AU435" s="263" t="s">
        <v>89</v>
      </c>
      <c r="AV435" s="14" t="s">
        <v>89</v>
      </c>
      <c r="AW435" s="14" t="s">
        <v>36</v>
      </c>
      <c r="AX435" s="14" t="s">
        <v>79</v>
      </c>
      <c r="AY435" s="263" t="s">
        <v>170</v>
      </c>
    </row>
    <row r="436" s="14" customFormat="1">
      <c r="A436" s="14"/>
      <c r="B436" s="253"/>
      <c r="C436" s="254"/>
      <c r="D436" s="244" t="s">
        <v>178</v>
      </c>
      <c r="E436" s="255" t="s">
        <v>1</v>
      </c>
      <c r="F436" s="256" t="s">
        <v>455</v>
      </c>
      <c r="G436" s="254"/>
      <c r="H436" s="257">
        <v>0.01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178</v>
      </c>
      <c r="AU436" s="263" t="s">
        <v>89</v>
      </c>
      <c r="AV436" s="14" t="s">
        <v>89</v>
      </c>
      <c r="AW436" s="14" t="s">
        <v>36</v>
      </c>
      <c r="AX436" s="14" t="s">
        <v>79</v>
      </c>
      <c r="AY436" s="263" t="s">
        <v>170</v>
      </c>
    </row>
    <row r="437" s="16" customFormat="1">
      <c r="A437" s="16"/>
      <c r="B437" s="275"/>
      <c r="C437" s="276"/>
      <c r="D437" s="244" t="s">
        <v>178</v>
      </c>
      <c r="E437" s="277" t="s">
        <v>1</v>
      </c>
      <c r="F437" s="278" t="s">
        <v>221</v>
      </c>
      <c r="G437" s="276"/>
      <c r="H437" s="279">
        <v>0.060999999999999999</v>
      </c>
      <c r="I437" s="280"/>
      <c r="J437" s="276"/>
      <c r="K437" s="276"/>
      <c r="L437" s="281"/>
      <c r="M437" s="282"/>
      <c r="N437" s="283"/>
      <c r="O437" s="283"/>
      <c r="P437" s="283"/>
      <c r="Q437" s="283"/>
      <c r="R437" s="283"/>
      <c r="S437" s="283"/>
      <c r="T437" s="284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5" t="s">
        <v>178</v>
      </c>
      <c r="AU437" s="285" t="s">
        <v>89</v>
      </c>
      <c r="AV437" s="16" t="s">
        <v>189</v>
      </c>
      <c r="AW437" s="16" t="s">
        <v>36</v>
      </c>
      <c r="AX437" s="16" t="s">
        <v>79</v>
      </c>
      <c r="AY437" s="285" t="s">
        <v>170</v>
      </c>
    </row>
    <row r="438" s="13" customFormat="1">
      <c r="A438" s="13"/>
      <c r="B438" s="242"/>
      <c r="C438" s="243"/>
      <c r="D438" s="244" t="s">
        <v>178</v>
      </c>
      <c r="E438" s="245" t="s">
        <v>1</v>
      </c>
      <c r="F438" s="246" t="s">
        <v>194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178</v>
      </c>
      <c r="AU438" s="252" t="s">
        <v>89</v>
      </c>
      <c r="AV438" s="13" t="s">
        <v>87</v>
      </c>
      <c r="AW438" s="13" t="s">
        <v>36</v>
      </c>
      <c r="AX438" s="13" t="s">
        <v>79</v>
      </c>
      <c r="AY438" s="252" t="s">
        <v>170</v>
      </c>
    </row>
    <row r="439" s="13" customFormat="1">
      <c r="A439" s="13"/>
      <c r="B439" s="242"/>
      <c r="C439" s="243"/>
      <c r="D439" s="244" t="s">
        <v>178</v>
      </c>
      <c r="E439" s="245" t="s">
        <v>1</v>
      </c>
      <c r="F439" s="246" t="s">
        <v>195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178</v>
      </c>
      <c r="AU439" s="252" t="s">
        <v>89</v>
      </c>
      <c r="AV439" s="13" t="s">
        <v>87</v>
      </c>
      <c r="AW439" s="13" t="s">
        <v>36</v>
      </c>
      <c r="AX439" s="13" t="s">
        <v>79</v>
      </c>
      <c r="AY439" s="252" t="s">
        <v>170</v>
      </c>
    </row>
    <row r="440" s="13" customFormat="1">
      <c r="A440" s="13"/>
      <c r="B440" s="242"/>
      <c r="C440" s="243"/>
      <c r="D440" s="244" t="s">
        <v>178</v>
      </c>
      <c r="E440" s="245" t="s">
        <v>1</v>
      </c>
      <c r="F440" s="246" t="s">
        <v>196</v>
      </c>
      <c r="G440" s="243"/>
      <c r="H440" s="245" t="s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178</v>
      </c>
      <c r="AU440" s="252" t="s">
        <v>89</v>
      </c>
      <c r="AV440" s="13" t="s">
        <v>87</v>
      </c>
      <c r="AW440" s="13" t="s">
        <v>36</v>
      </c>
      <c r="AX440" s="13" t="s">
        <v>79</v>
      </c>
      <c r="AY440" s="252" t="s">
        <v>170</v>
      </c>
    </row>
    <row r="441" s="13" customFormat="1">
      <c r="A441" s="13"/>
      <c r="B441" s="242"/>
      <c r="C441" s="243"/>
      <c r="D441" s="244" t="s">
        <v>178</v>
      </c>
      <c r="E441" s="245" t="s">
        <v>1</v>
      </c>
      <c r="F441" s="246" t="s">
        <v>397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178</v>
      </c>
      <c r="AU441" s="252" t="s">
        <v>89</v>
      </c>
      <c r="AV441" s="13" t="s">
        <v>87</v>
      </c>
      <c r="AW441" s="13" t="s">
        <v>36</v>
      </c>
      <c r="AX441" s="13" t="s">
        <v>79</v>
      </c>
      <c r="AY441" s="252" t="s">
        <v>170</v>
      </c>
    </row>
    <row r="442" s="13" customFormat="1">
      <c r="A442" s="13"/>
      <c r="B442" s="242"/>
      <c r="C442" s="243"/>
      <c r="D442" s="244" t="s">
        <v>178</v>
      </c>
      <c r="E442" s="245" t="s">
        <v>1</v>
      </c>
      <c r="F442" s="246" t="s">
        <v>385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178</v>
      </c>
      <c r="AU442" s="252" t="s">
        <v>89</v>
      </c>
      <c r="AV442" s="13" t="s">
        <v>87</v>
      </c>
      <c r="AW442" s="13" t="s">
        <v>36</v>
      </c>
      <c r="AX442" s="13" t="s">
        <v>79</v>
      </c>
      <c r="AY442" s="252" t="s">
        <v>170</v>
      </c>
    </row>
    <row r="443" s="14" customFormat="1">
      <c r="A443" s="14"/>
      <c r="B443" s="253"/>
      <c r="C443" s="254"/>
      <c r="D443" s="244" t="s">
        <v>178</v>
      </c>
      <c r="E443" s="255" t="s">
        <v>1</v>
      </c>
      <c r="F443" s="256" t="s">
        <v>456</v>
      </c>
      <c r="G443" s="254"/>
      <c r="H443" s="257">
        <v>0.037999999999999999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178</v>
      </c>
      <c r="AU443" s="263" t="s">
        <v>89</v>
      </c>
      <c r="AV443" s="14" t="s">
        <v>89</v>
      </c>
      <c r="AW443" s="14" t="s">
        <v>36</v>
      </c>
      <c r="AX443" s="14" t="s">
        <v>79</v>
      </c>
      <c r="AY443" s="263" t="s">
        <v>170</v>
      </c>
    </row>
    <row r="444" s="13" customFormat="1">
      <c r="A444" s="13"/>
      <c r="B444" s="242"/>
      <c r="C444" s="243"/>
      <c r="D444" s="244" t="s">
        <v>178</v>
      </c>
      <c r="E444" s="245" t="s">
        <v>1</v>
      </c>
      <c r="F444" s="246" t="s">
        <v>387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178</v>
      </c>
      <c r="AU444" s="252" t="s">
        <v>89</v>
      </c>
      <c r="AV444" s="13" t="s">
        <v>87</v>
      </c>
      <c r="AW444" s="13" t="s">
        <v>36</v>
      </c>
      <c r="AX444" s="13" t="s">
        <v>79</v>
      </c>
      <c r="AY444" s="252" t="s">
        <v>170</v>
      </c>
    </row>
    <row r="445" s="14" customFormat="1">
      <c r="A445" s="14"/>
      <c r="B445" s="253"/>
      <c r="C445" s="254"/>
      <c r="D445" s="244" t="s">
        <v>178</v>
      </c>
      <c r="E445" s="255" t="s">
        <v>1</v>
      </c>
      <c r="F445" s="256" t="s">
        <v>457</v>
      </c>
      <c r="G445" s="254"/>
      <c r="H445" s="257">
        <v>0.032000000000000001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178</v>
      </c>
      <c r="AU445" s="263" t="s">
        <v>89</v>
      </c>
      <c r="AV445" s="14" t="s">
        <v>89</v>
      </c>
      <c r="AW445" s="14" t="s">
        <v>36</v>
      </c>
      <c r="AX445" s="14" t="s">
        <v>79</v>
      </c>
      <c r="AY445" s="263" t="s">
        <v>170</v>
      </c>
    </row>
    <row r="446" s="14" customFormat="1">
      <c r="A446" s="14"/>
      <c r="B446" s="253"/>
      <c r="C446" s="254"/>
      <c r="D446" s="244" t="s">
        <v>178</v>
      </c>
      <c r="E446" s="255" t="s">
        <v>1</v>
      </c>
      <c r="F446" s="256" t="s">
        <v>458</v>
      </c>
      <c r="G446" s="254"/>
      <c r="H446" s="257">
        <v>0.014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178</v>
      </c>
      <c r="AU446" s="263" t="s">
        <v>89</v>
      </c>
      <c r="AV446" s="14" t="s">
        <v>89</v>
      </c>
      <c r="AW446" s="14" t="s">
        <v>36</v>
      </c>
      <c r="AX446" s="14" t="s">
        <v>79</v>
      </c>
      <c r="AY446" s="263" t="s">
        <v>170</v>
      </c>
    </row>
    <row r="447" s="16" customFormat="1">
      <c r="A447" s="16"/>
      <c r="B447" s="275"/>
      <c r="C447" s="276"/>
      <c r="D447" s="244" t="s">
        <v>178</v>
      </c>
      <c r="E447" s="277" t="s">
        <v>1</v>
      </c>
      <c r="F447" s="278" t="s">
        <v>221</v>
      </c>
      <c r="G447" s="276"/>
      <c r="H447" s="279">
        <v>0.084000000000000005</v>
      </c>
      <c r="I447" s="280"/>
      <c r="J447" s="276"/>
      <c r="K447" s="276"/>
      <c r="L447" s="281"/>
      <c r="M447" s="282"/>
      <c r="N447" s="283"/>
      <c r="O447" s="283"/>
      <c r="P447" s="283"/>
      <c r="Q447" s="283"/>
      <c r="R447" s="283"/>
      <c r="S447" s="283"/>
      <c r="T447" s="284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5" t="s">
        <v>178</v>
      </c>
      <c r="AU447" s="285" t="s">
        <v>89</v>
      </c>
      <c r="AV447" s="16" t="s">
        <v>189</v>
      </c>
      <c r="AW447" s="16" t="s">
        <v>36</v>
      </c>
      <c r="AX447" s="16" t="s">
        <v>79</v>
      </c>
      <c r="AY447" s="285" t="s">
        <v>170</v>
      </c>
    </row>
    <row r="448" s="13" customFormat="1">
      <c r="A448" s="13"/>
      <c r="B448" s="242"/>
      <c r="C448" s="243"/>
      <c r="D448" s="244" t="s">
        <v>178</v>
      </c>
      <c r="E448" s="245" t="s">
        <v>1</v>
      </c>
      <c r="F448" s="246" t="s">
        <v>459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178</v>
      </c>
      <c r="AU448" s="252" t="s">
        <v>89</v>
      </c>
      <c r="AV448" s="13" t="s">
        <v>87</v>
      </c>
      <c r="AW448" s="13" t="s">
        <v>36</v>
      </c>
      <c r="AX448" s="13" t="s">
        <v>79</v>
      </c>
      <c r="AY448" s="252" t="s">
        <v>170</v>
      </c>
    </row>
    <row r="449" s="14" customFormat="1">
      <c r="A449" s="14"/>
      <c r="B449" s="253"/>
      <c r="C449" s="254"/>
      <c r="D449" s="244" t="s">
        <v>178</v>
      </c>
      <c r="E449" s="255" t="s">
        <v>1</v>
      </c>
      <c r="F449" s="256" t="s">
        <v>460</v>
      </c>
      <c r="G449" s="254"/>
      <c r="H449" s="257">
        <v>0.066000000000000003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178</v>
      </c>
      <c r="AU449" s="263" t="s">
        <v>89</v>
      </c>
      <c r="AV449" s="14" t="s">
        <v>89</v>
      </c>
      <c r="AW449" s="14" t="s">
        <v>36</v>
      </c>
      <c r="AX449" s="14" t="s">
        <v>79</v>
      </c>
      <c r="AY449" s="263" t="s">
        <v>170</v>
      </c>
    </row>
    <row r="450" s="14" customFormat="1">
      <c r="A450" s="14"/>
      <c r="B450" s="253"/>
      <c r="C450" s="254"/>
      <c r="D450" s="244" t="s">
        <v>178</v>
      </c>
      <c r="E450" s="255" t="s">
        <v>1</v>
      </c>
      <c r="F450" s="256" t="s">
        <v>461</v>
      </c>
      <c r="G450" s="254"/>
      <c r="H450" s="257">
        <v>0.012999999999999999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178</v>
      </c>
      <c r="AU450" s="263" t="s">
        <v>89</v>
      </c>
      <c r="AV450" s="14" t="s">
        <v>89</v>
      </c>
      <c r="AW450" s="14" t="s">
        <v>36</v>
      </c>
      <c r="AX450" s="14" t="s">
        <v>79</v>
      </c>
      <c r="AY450" s="263" t="s">
        <v>170</v>
      </c>
    </row>
    <row r="451" s="13" customFormat="1">
      <c r="A451" s="13"/>
      <c r="B451" s="242"/>
      <c r="C451" s="243"/>
      <c r="D451" s="244" t="s">
        <v>178</v>
      </c>
      <c r="E451" s="245" t="s">
        <v>1</v>
      </c>
      <c r="F451" s="246" t="s">
        <v>462</v>
      </c>
      <c r="G451" s="243"/>
      <c r="H451" s="245" t="s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178</v>
      </c>
      <c r="AU451" s="252" t="s">
        <v>89</v>
      </c>
      <c r="AV451" s="13" t="s">
        <v>87</v>
      </c>
      <c r="AW451" s="13" t="s">
        <v>36</v>
      </c>
      <c r="AX451" s="13" t="s">
        <v>79</v>
      </c>
      <c r="AY451" s="252" t="s">
        <v>170</v>
      </c>
    </row>
    <row r="452" s="14" customFormat="1">
      <c r="A452" s="14"/>
      <c r="B452" s="253"/>
      <c r="C452" s="254"/>
      <c r="D452" s="244" t="s">
        <v>178</v>
      </c>
      <c r="E452" s="255" t="s">
        <v>1</v>
      </c>
      <c r="F452" s="256" t="s">
        <v>463</v>
      </c>
      <c r="G452" s="254"/>
      <c r="H452" s="257">
        <v>0.085000000000000006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178</v>
      </c>
      <c r="AU452" s="263" t="s">
        <v>89</v>
      </c>
      <c r="AV452" s="14" t="s">
        <v>89</v>
      </c>
      <c r="AW452" s="14" t="s">
        <v>36</v>
      </c>
      <c r="AX452" s="14" t="s">
        <v>79</v>
      </c>
      <c r="AY452" s="263" t="s">
        <v>170</v>
      </c>
    </row>
    <row r="453" s="14" customFormat="1">
      <c r="A453" s="14"/>
      <c r="B453" s="253"/>
      <c r="C453" s="254"/>
      <c r="D453" s="244" t="s">
        <v>178</v>
      </c>
      <c r="E453" s="255" t="s">
        <v>1</v>
      </c>
      <c r="F453" s="256" t="s">
        <v>464</v>
      </c>
      <c r="G453" s="254"/>
      <c r="H453" s="257">
        <v>0.017000000000000001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178</v>
      </c>
      <c r="AU453" s="263" t="s">
        <v>89</v>
      </c>
      <c r="AV453" s="14" t="s">
        <v>89</v>
      </c>
      <c r="AW453" s="14" t="s">
        <v>36</v>
      </c>
      <c r="AX453" s="14" t="s">
        <v>79</v>
      </c>
      <c r="AY453" s="263" t="s">
        <v>170</v>
      </c>
    </row>
    <row r="454" s="13" customFormat="1">
      <c r="A454" s="13"/>
      <c r="B454" s="242"/>
      <c r="C454" s="243"/>
      <c r="D454" s="244" t="s">
        <v>178</v>
      </c>
      <c r="E454" s="245" t="s">
        <v>1</v>
      </c>
      <c r="F454" s="246" t="s">
        <v>465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178</v>
      </c>
      <c r="AU454" s="252" t="s">
        <v>89</v>
      </c>
      <c r="AV454" s="13" t="s">
        <v>87</v>
      </c>
      <c r="AW454" s="13" t="s">
        <v>36</v>
      </c>
      <c r="AX454" s="13" t="s">
        <v>79</v>
      </c>
      <c r="AY454" s="252" t="s">
        <v>170</v>
      </c>
    </row>
    <row r="455" s="14" customFormat="1">
      <c r="A455" s="14"/>
      <c r="B455" s="253"/>
      <c r="C455" s="254"/>
      <c r="D455" s="244" t="s">
        <v>178</v>
      </c>
      <c r="E455" s="255" t="s">
        <v>1</v>
      </c>
      <c r="F455" s="256" t="s">
        <v>466</v>
      </c>
      <c r="G455" s="254"/>
      <c r="H455" s="257">
        <v>0.16800000000000001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178</v>
      </c>
      <c r="AU455" s="263" t="s">
        <v>89</v>
      </c>
      <c r="AV455" s="14" t="s">
        <v>89</v>
      </c>
      <c r="AW455" s="14" t="s">
        <v>36</v>
      </c>
      <c r="AX455" s="14" t="s">
        <v>79</v>
      </c>
      <c r="AY455" s="263" t="s">
        <v>170</v>
      </c>
    </row>
    <row r="456" s="14" customFormat="1">
      <c r="A456" s="14"/>
      <c r="B456" s="253"/>
      <c r="C456" s="254"/>
      <c r="D456" s="244" t="s">
        <v>178</v>
      </c>
      <c r="E456" s="255" t="s">
        <v>1</v>
      </c>
      <c r="F456" s="256" t="s">
        <v>467</v>
      </c>
      <c r="G456" s="254"/>
      <c r="H456" s="257">
        <v>0.034000000000000002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178</v>
      </c>
      <c r="AU456" s="263" t="s">
        <v>89</v>
      </c>
      <c r="AV456" s="14" t="s">
        <v>89</v>
      </c>
      <c r="AW456" s="14" t="s">
        <v>36</v>
      </c>
      <c r="AX456" s="14" t="s">
        <v>79</v>
      </c>
      <c r="AY456" s="263" t="s">
        <v>170</v>
      </c>
    </row>
    <row r="457" s="16" customFormat="1">
      <c r="A457" s="16"/>
      <c r="B457" s="275"/>
      <c r="C457" s="276"/>
      <c r="D457" s="244" t="s">
        <v>178</v>
      </c>
      <c r="E457" s="277" t="s">
        <v>1</v>
      </c>
      <c r="F457" s="278" t="s">
        <v>221</v>
      </c>
      <c r="G457" s="276"/>
      <c r="H457" s="279">
        <v>0.38300000000000001</v>
      </c>
      <c r="I457" s="280"/>
      <c r="J457" s="276"/>
      <c r="K457" s="276"/>
      <c r="L457" s="281"/>
      <c r="M457" s="282"/>
      <c r="N457" s="283"/>
      <c r="O457" s="283"/>
      <c r="P457" s="283"/>
      <c r="Q457" s="283"/>
      <c r="R457" s="283"/>
      <c r="S457" s="283"/>
      <c r="T457" s="28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85" t="s">
        <v>178</v>
      </c>
      <c r="AU457" s="285" t="s">
        <v>89</v>
      </c>
      <c r="AV457" s="16" t="s">
        <v>189</v>
      </c>
      <c r="AW457" s="16" t="s">
        <v>36</v>
      </c>
      <c r="AX457" s="16" t="s">
        <v>79</v>
      </c>
      <c r="AY457" s="285" t="s">
        <v>170</v>
      </c>
    </row>
    <row r="458" s="13" customFormat="1">
      <c r="A458" s="13"/>
      <c r="B458" s="242"/>
      <c r="C458" s="243"/>
      <c r="D458" s="244" t="s">
        <v>178</v>
      </c>
      <c r="E458" s="245" t="s">
        <v>1</v>
      </c>
      <c r="F458" s="246" t="s">
        <v>468</v>
      </c>
      <c r="G458" s="243"/>
      <c r="H458" s="245" t="s">
        <v>1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178</v>
      </c>
      <c r="AU458" s="252" t="s">
        <v>89</v>
      </c>
      <c r="AV458" s="13" t="s">
        <v>87</v>
      </c>
      <c r="AW458" s="13" t="s">
        <v>36</v>
      </c>
      <c r="AX458" s="13" t="s">
        <v>79</v>
      </c>
      <c r="AY458" s="252" t="s">
        <v>170</v>
      </c>
    </row>
    <row r="459" s="14" customFormat="1">
      <c r="A459" s="14"/>
      <c r="B459" s="253"/>
      <c r="C459" s="254"/>
      <c r="D459" s="244" t="s">
        <v>178</v>
      </c>
      <c r="E459" s="255" t="s">
        <v>1</v>
      </c>
      <c r="F459" s="256" t="s">
        <v>469</v>
      </c>
      <c r="G459" s="254"/>
      <c r="H459" s="257">
        <v>0.186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178</v>
      </c>
      <c r="AU459" s="263" t="s">
        <v>89</v>
      </c>
      <c r="AV459" s="14" t="s">
        <v>89</v>
      </c>
      <c r="AW459" s="14" t="s">
        <v>36</v>
      </c>
      <c r="AX459" s="14" t="s">
        <v>79</v>
      </c>
      <c r="AY459" s="263" t="s">
        <v>170</v>
      </c>
    </row>
    <row r="460" s="14" customFormat="1">
      <c r="A460" s="14"/>
      <c r="B460" s="253"/>
      <c r="C460" s="254"/>
      <c r="D460" s="244" t="s">
        <v>178</v>
      </c>
      <c r="E460" s="255" t="s">
        <v>1</v>
      </c>
      <c r="F460" s="256" t="s">
        <v>470</v>
      </c>
      <c r="G460" s="254"/>
      <c r="H460" s="257">
        <v>0.036999999999999998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178</v>
      </c>
      <c r="AU460" s="263" t="s">
        <v>89</v>
      </c>
      <c r="AV460" s="14" t="s">
        <v>89</v>
      </c>
      <c r="AW460" s="14" t="s">
        <v>36</v>
      </c>
      <c r="AX460" s="14" t="s">
        <v>79</v>
      </c>
      <c r="AY460" s="263" t="s">
        <v>170</v>
      </c>
    </row>
    <row r="461" s="16" customFormat="1">
      <c r="A461" s="16"/>
      <c r="B461" s="275"/>
      <c r="C461" s="276"/>
      <c r="D461" s="244" t="s">
        <v>178</v>
      </c>
      <c r="E461" s="277" t="s">
        <v>1</v>
      </c>
      <c r="F461" s="278" t="s">
        <v>221</v>
      </c>
      <c r="G461" s="276"/>
      <c r="H461" s="279">
        <v>0.223</v>
      </c>
      <c r="I461" s="280"/>
      <c r="J461" s="276"/>
      <c r="K461" s="276"/>
      <c r="L461" s="281"/>
      <c r="M461" s="282"/>
      <c r="N461" s="283"/>
      <c r="O461" s="283"/>
      <c r="P461" s="283"/>
      <c r="Q461" s="283"/>
      <c r="R461" s="283"/>
      <c r="S461" s="283"/>
      <c r="T461" s="28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5" t="s">
        <v>178</v>
      </c>
      <c r="AU461" s="285" t="s">
        <v>89</v>
      </c>
      <c r="AV461" s="16" t="s">
        <v>189</v>
      </c>
      <c r="AW461" s="16" t="s">
        <v>36</v>
      </c>
      <c r="AX461" s="16" t="s">
        <v>79</v>
      </c>
      <c r="AY461" s="285" t="s">
        <v>170</v>
      </c>
    </row>
    <row r="462" s="13" customFormat="1">
      <c r="A462" s="13"/>
      <c r="B462" s="242"/>
      <c r="C462" s="243"/>
      <c r="D462" s="244" t="s">
        <v>178</v>
      </c>
      <c r="E462" s="245" t="s">
        <v>1</v>
      </c>
      <c r="F462" s="246" t="s">
        <v>426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178</v>
      </c>
      <c r="AU462" s="252" t="s">
        <v>89</v>
      </c>
      <c r="AV462" s="13" t="s">
        <v>87</v>
      </c>
      <c r="AW462" s="13" t="s">
        <v>36</v>
      </c>
      <c r="AX462" s="13" t="s">
        <v>79</v>
      </c>
      <c r="AY462" s="252" t="s">
        <v>170</v>
      </c>
    </row>
    <row r="463" s="13" customFormat="1">
      <c r="A463" s="13"/>
      <c r="B463" s="242"/>
      <c r="C463" s="243"/>
      <c r="D463" s="244" t="s">
        <v>178</v>
      </c>
      <c r="E463" s="245" t="s">
        <v>1</v>
      </c>
      <c r="F463" s="246" t="s">
        <v>471</v>
      </c>
      <c r="G463" s="243"/>
      <c r="H463" s="245" t="s">
        <v>1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178</v>
      </c>
      <c r="AU463" s="252" t="s">
        <v>89</v>
      </c>
      <c r="AV463" s="13" t="s">
        <v>87</v>
      </c>
      <c r="AW463" s="13" t="s">
        <v>36</v>
      </c>
      <c r="AX463" s="13" t="s">
        <v>79</v>
      </c>
      <c r="AY463" s="252" t="s">
        <v>170</v>
      </c>
    </row>
    <row r="464" s="14" customFormat="1">
      <c r="A464" s="14"/>
      <c r="B464" s="253"/>
      <c r="C464" s="254"/>
      <c r="D464" s="244" t="s">
        <v>178</v>
      </c>
      <c r="E464" s="255" t="s">
        <v>1</v>
      </c>
      <c r="F464" s="256" t="s">
        <v>472</v>
      </c>
      <c r="G464" s="254"/>
      <c r="H464" s="257">
        <v>0.001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178</v>
      </c>
      <c r="AU464" s="263" t="s">
        <v>89</v>
      </c>
      <c r="AV464" s="14" t="s">
        <v>89</v>
      </c>
      <c r="AW464" s="14" t="s">
        <v>36</v>
      </c>
      <c r="AX464" s="14" t="s">
        <v>79</v>
      </c>
      <c r="AY464" s="263" t="s">
        <v>170</v>
      </c>
    </row>
    <row r="465" s="14" customFormat="1">
      <c r="A465" s="14"/>
      <c r="B465" s="253"/>
      <c r="C465" s="254"/>
      <c r="D465" s="244" t="s">
        <v>178</v>
      </c>
      <c r="E465" s="255" t="s">
        <v>1</v>
      </c>
      <c r="F465" s="256" t="s">
        <v>473</v>
      </c>
      <c r="G465" s="254"/>
      <c r="H465" s="257">
        <v>0.001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178</v>
      </c>
      <c r="AU465" s="263" t="s">
        <v>89</v>
      </c>
      <c r="AV465" s="14" t="s">
        <v>89</v>
      </c>
      <c r="AW465" s="14" t="s">
        <v>36</v>
      </c>
      <c r="AX465" s="14" t="s">
        <v>79</v>
      </c>
      <c r="AY465" s="263" t="s">
        <v>170</v>
      </c>
    </row>
    <row r="466" s="14" customFormat="1">
      <c r="A466" s="14"/>
      <c r="B466" s="253"/>
      <c r="C466" s="254"/>
      <c r="D466" s="244" t="s">
        <v>178</v>
      </c>
      <c r="E466" s="255" t="s">
        <v>1</v>
      </c>
      <c r="F466" s="256" t="s">
        <v>474</v>
      </c>
      <c r="G466" s="254"/>
      <c r="H466" s="257">
        <v>0.002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178</v>
      </c>
      <c r="AU466" s="263" t="s">
        <v>89</v>
      </c>
      <c r="AV466" s="14" t="s">
        <v>89</v>
      </c>
      <c r="AW466" s="14" t="s">
        <v>36</v>
      </c>
      <c r="AX466" s="14" t="s">
        <v>79</v>
      </c>
      <c r="AY466" s="263" t="s">
        <v>170</v>
      </c>
    </row>
    <row r="467" s="14" customFormat="1">
      <c r="A467" s="14"/>
      <c r="B467" s="253"/>
      <c r="C467" s="254"/>
      <c r="D467" s="244" t="s">
        <v>178</v>
      </c>
      <c r="E467" s="255" t="s">
        <v>1</v>
      </c>
      <c r="F467" s="256" t="s">
        <v>475</v>
      </c>
      <c r="G467" s="254"/>
      <c r="H467" s="257">
        <v>0.001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178</v>
      </c>
      <c r="AU467" s="263" t="s">
        <v>89</v>
      </c>
      <c r="AV467" s="14" t="s">
        <v>89</v>
      </c>
      <c r="AW467" s="14" t="s">
        <v>36</v>
      </c>
      <c r="AX467" s="14" t="s">
        <v>79</v>
      </c>
      <c r="AY467" s="263" t="s">
        <v>170</v>
      </c>
    </row>
    <row r="468" s="16" customFormat="1">
      <c r="A468" s="16"/>
      <c r="B468" s="275"/>
      <c r="C468" s="276"/>
      <c r="D468" s="244" t="s">
        <v>178</v>
      </c>
      <c r="E468" s="277" t="s">
        <v>1</v>
      </c>
      <c r="F468" s="278" t="s">
        <v>221</v>
      </c>
      <c r="G468" s="276"/>
      <c r="H468" s="279">
        <v>0.0050000000000000001</v>
      </c>
      <c r="I468" s="280"/>
      <c r="J468" s="276"/>
      <c r="K468" s="276"/>
      <c r="L468" s="281"/>
      <c r="M468" s="282"/>
      <c r="N468" s="283"/>
      <c r="O468" s="283"/>
      <c r="P468" s="283"/>
      <c r="Q468" s="283"/>
      <c r="R468" s="283"/>
      <c r="S468" s="283"/>
      <c r="T468" s="284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85" t="s">
        <v>178</v>
      </c>
      <c r="AU468" s="285" t="s">
        <v>89</v>
      </c>
      <c r="AV468" s="16" t="s">
        <v>189</v>
      </c>
      <c r="AW468" s="16" t="s">
        <v>36</v>
      </c>
      <c r="AX468" s="16" t="s">
        <v>79</v>
      </c>
      <c r="AY468" s="285" t="s">
        <v>170</v>
      </c>
    </row>
    <row r="469" s="13" customFormat="1">
      <c r="A469" s="13"/>
      <c r="B469" s="242"/>
      <c r="C469" s="243"/>
      <c r="D469" s="244" t="s">
        <v>178</v>
      </c>
      <c r="E469" s="245" t="s">
        <v>1</v>
      </c>
      <c r="F469" s="246" t="s">
        <v>415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178</v>
      </c>
      <c r="AU469" s="252" t="s">
        <v>89</v>
      </c>
      <c r="AV469" s="13" t="s">
        <v>87</v>
      </c>
      <c r="AW469" s="13" t="s">
        <v>36</v>
      </c>
      <c r="AX469" s="13" t="s">
        <v>79</v>
      </c>
      <c r="AY469" s="252" t="s">
        <v>170</v>
      </c>
    </row>
    <row r="470" s="13" customFormat="1">
      <c r="A470" s="13"/>
      <c r="B470" s="242"/>
      <c r="C470" s="243"/>
      <c r="D470" s="244" t="s">
        <v>178</v>
      </c>
      <c r="E470" s="245" t="s">
        <v>1</v>
      </c>
      <c r="F470" s="246" t="s">
        <v>416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178</v>
      </c>
      <c r="AU470" s="252" t="s">
        <v>89</v>
      </c>
      <c r="AV470" s="13" t="s">
        <v>87</v>
      </c>
      <c r="AW470" s="13" t="s">
        <v>36</v>
      </c>
      <c r="AX470" s="13" t="s">
        <v>79</v>
      </c>
      <c r="AY470" s="252" t="s">
        <v>170</v>
      </c>
    </row>
    <row r="471" s="13" customFormat="1">
      <c r="A471" s="13"/>
      <c r="B471" s="242"/>
      <c r="C471" s="243"/>
      <c r="D471" s="244" t="s">
        <v>178</v>
      </c>
      <c r="E471" s="245" t="s">
        <v>1</v>
      </c>
      <c r="F471" s="246" t="s">
        <v>476</v>
      </c>
      <c r="G471" s="243"/>
      <c r="H471" s="245" t="s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178</v>
      </c>
      <c r="AU471" s="252" t="s">
        <v>89</v>
      </c>
      <c r="AV471" s="13" t="s">
        <v>87</v>
      </c>
      <c r="AW471" s="13" t="s">
        <v>36</v>
      </c>
      <c r="AX471" s="13" t="s">
        <v>79</v>
      </c>
      <c r="AY471" s="252" t="s">
        <v>170</v>
      </c>
    </row>
    <row r="472" s="14" customFormat="1">
      <c r="A472" s="14"/>
      <c r="B472" s="253"/>
      <c r="C472" s="254"/>
      <c r="D472" s="244" t="s">
        <v>178</v>
      </c>
      <c r="E472" s="255" t="s">
        <v>1</v>
      </c>
      <c r="F472" s="256" t="s">
        <v>477</v>
      </c>
      <c r="G472" s="254"/>
      <c r="H472" s="257">
        <v>0.0070000000000000001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178</v>
      </c>
      <c r="AU472" s="263" t="s">
        <v>89</v>
      </c>
      <c r="AV472" s="14" t="s">
        <v>89</v>
      </c>
      <c r="AW472" s="14" t="s">
        <v>36</v>
      </c>
      <c r="AX472" s="14" t="s">
        <v>79</v>
      </c>
      <c r="AY472" s="263" t="s">
        <v>170</v>
      </c>
    </row>
    <row r="473" s="14" customFormat="1">
      <c r="A473" s="14"/>
      <c r="B473" s="253"/>
      <c r="C473" s="254"/>
      <c r="D473" s="244" t="s">
        <v>178</v>
      </c>
      <c r="E473" s="255" t="s">
        <v>1</v>
      </c>
      <c r="F473" s="256" t="s">
        <v>478</v>
      </c>
      <c r="G473" s="254"/>
      <c r="H473" s="257">
        <v>0.001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178</v>
      </c>
      <c r="AU473" s="263" t="s">
        <v>89</v>
      </c>
      <c r="AV473" s="14" t="s">
        <v>89</v>
      </c>
      <c r="AW473" s="14" t="s">
        <v>36</v>
      </c>
      <c r="AX473" s="14" t="s">
        <v>79</v>
      </c>
      <c r="AY473" s="263" t="s">
        <v>170</v>
      </c>
    </row>
    <row r="474" s="16" customFormat="1">
      <c r="A474" s="16"/>
      <c r="B474" s="275"/>
      <c r="C474" s="276"/>
      <c r="D474" s="244" t="s">
        <v>178</v>
      </c>
      <c r="E474" s="277" t="s">
        <v>1</v>
      </c>
      <c r="F474" s="278" t="s">
        <v>221</v>
      </c>
      <c r="G474" s="276"/>
      <c r="H474" s="279">
        <v>0.0080000000000000002</v>
      </c>
      <c r="I474" s="280"/>
      <c r="J474" s="276"/>
      <c r="K474" s="276"/>
      <c r="L474" s="281"/>
      <c r="M474" s="282"/>
      <c r="N474" s="283"/>
      <c r="O474" s="283"/>
      <c r="P474" s="283"/>
      <c r="Q474" s="283"/>
      <c r="R474" s="283"/>
      <c r="S474" s="283"/>
      <c r="T474" s="284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5" t="s">
        <v>178</v>
      </c>
      <c r="AU474" s="285" t="s">
        <v>89</v>
      </c>
      <c r="AV474" s="16" t="s">
        <v>189</v>
      </c>
      <c r="AW474" s="16" t="s">
        <v>36</v>
      </c>
      <c r="AX474" s="16" t="s">
        <v>79</v>
      </c>
      <c r="AY474" s="285" t="s">
        <v>170</v>
      </c>
    </row>
    <row r="475" s="15" customFormat="1">
      <c r="A475" s="15"/>
      <c r="B475" s="264"/>
      <c r="C475" s="265"/>
      <c r="D475" s="244" t="s">
        <v>178</v>
      </c>
      <c r="E475" s="266" t="s">
        <v>1</v>
      </c>
      <c r="F475" s="267" t="s">
        <v>183</v>
      </c>
      <c r="G475" s="265"/>
      <c r="H475" s="268">
        <v>0.76400000000000023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4" t="s">
        <v>178</v>
      </c>
      <c r="AU475" s="274" t="s">
        <v>89</v>
      </c>
      <c r="AV475" s="15" t="s">
        <v>176</v>
      </c>
      <c r="AW475" s="15" t="s">
        <v>36</v>
      </c>
      <c r="AX475" s="15" t="s">
        <v>87</v>
      </c>
      <c r="AY475" s="274" t="s">
        <v>170</v>
      </c>
    </row>
    <row r="476" s="2" customFormat="1" ht="14.4" customHeight="1">
      <c r="A476" s="39"/>
      <c r="B476" s="40"/>
      <c r="C476" s="228" t="s">
        <v>479</v>
      </c>
      <c r="D476" s="228" t="s">
        <v>172</v>
      </c>
      <c r="E476" s="229" t="s">
        <v>480</v>
      </c>
      <c r="F476" s="230" t="s">
        <v>481</v>
      </c>
      <c r="G476" s="231" t="s">
        <v>192</v>
      </c>
      <c r="H476" s="232">
        <v>49.860999999999997</v>
      </c>
      <c r="I476" s="233"/>
      <c r="J476" s="234">
        <f>ROUND(I476*H476,2)</f>
        <v>0</v>
      </c>
      <c r="K476" s="235"/>
      <c r="L476" s="45"/>
      <c r="M476" s="236" t="s">
        <v>1</v>
      </c>
      <c r="N476" s="237" t="s">
        <v>44</v>
      </c>
      <c r="O476" s="92"/>
      <c r="P476" s="238">
        <f>O476*H476</f>
        <v>0</v>
      </c>
      <c r="Q476" s="238">
        <v>2.2563399999999998</v>
      </c>
      <c r="R476" s="238">
        <f>Q476*H476</f>
        <v>112.50336873999999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176</v>
      </c>
      <c r="AT476" s="240" t="s">
        <v>172</v>
      </c>
      <c r="AU476" s="240" t="s">
        <v>89</v>
      </c>
      <c r="AY476" s="18" t="s">
        <v>170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87</v>
      </c>
      <c r="BK476" s="241">
        <f>ROUND(I476*H476,2)</f>
        <v>0</v>
      </c>
      <c r="BL476" s="18" t="s">
        <v>176</v>
      </c>
      <c r="BM476" s="240" t="s">
        <v>482</v>
      </c>
    </row>
    <row r="477" s="13" customFormat="1">
      <c r="A477" s="13"/>
      <c r="B477" s="242"/>
      <c r="C477" s="243"/>
      <c r="D477" s="244" t="s">
        <v>178</v>
      </c>
      <c r="E477" s="245" t="s">
        <v>1</v>
      </c>
      <c r="F477" s="246" t="s">
        <v>195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178</v>
      </c>
      <c r="AU477" s="252" t="s">
        <v>89</v>
      </c>
      <c r="AV477" s="13" t="s">
        <v>87</v>
      </c>
      <c r="AW477" s="13" t="s">
        <v>36</v>
      </c>
      <c r="AX477" s="13" t="s">
        <v>79</v>
      </c>
      <c r="AY477" s="252" t="s">
        <v>170</v>
      </c>
    </row>
    <row r="478" s="13" customFormat="1">
      <c r="A478" s="13"/>
      <c r="B478" s="242"/>
      <c r="C478" s="243"/>
      <c r="D478" s="244" t="s">
        <v>178</v>
      </c>
      <c r="E478" s="245" t="s">
        <v>1</v>
      </c>
      <c r="F478" s="246" t="s">
        <v>483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178</v>
      </c>
      <c r="AU478" s="252" t="s">
        <v>89</v>
      </c>
      <c r="AV478" s="13" t="s">
        <v>87</v>
      </c>
      <c r="AW478" s="13" t="s">
        <v>36</v>
      </c>
      <c r="AX478" s="13" t="s">
        <v>79</v>
      </c>
      <c r="AY478" s="252" t="s">
        <v>170</v>
      </c>
    </row>
    <row r="479" s="14" customFormat="1">
      <c r="A479" s="14"/>
      <c r="B479" s="253"/>
      <c r="C479" s="254"/>
      <c r="D479" s="244" t="s">
        <v>178</v>
      </c>
      <c r="E479" s="255" t="s">
        <v>1</v>
      </c>
      <c r="F479" s="256" t="s">
        <v>484</v>
      </c>
      <c r="G479" s="254"/>
      <c r="H479" s="257">
        <v>2.9159999999999999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178</v>
      </c>
      <c r="AU479" s="263" t="s">
        <v>89</v>
      </c>
      <c r="AV479" s="14" t="s">
        <v>89</v>
      </c>
      <c r="AW479" s="14" t="s">
        <v>36</v>
      </c>
      <c r="AX479" s="14" t="s">
        <v>79</v>
      </c>
      <c r="AY479" s="263" t="s">
        <v>170</v>
      </c>
    </row>
    <row r="480" s="13" customFormat="1">
      <c r="A480" s="13"/>
      <c r="B480" s="242"/>
      <c r="C480" s="243"/>
      <c r="D480" s="244" t="s">
        <v>178</v>
      </c>
      <c r="E480" s="245" t="s">
        <v>1</v>
      </c>
      <c r="F480" s="246" t="s">
        <v>195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178</v>
      </c>
      <c r="AU480" s="252" t="s">
        <v>89</v>
      </c>
      <c r="AV480" s="13" t="s">
        <v>87</v>
      </c>
      <c r="AW480" s="13" t="s">
        <v>36</v>
      </c>
      <c r="AX480" s="13" t="s">
        <v>79</v>
      </c>
      <c r="AY480" s="252" t="s">
        <v>170</v>
      </c>
    </row>
    <row r="481" s="13" customFormat="1">
      <c r="A481" s="13"/>
      <c r="B481" s="242"/>
      <c r="C481" s="243"/>
      <c r="D481" s="244" t="s">
        <v>178</v>
      </c>
      <c r="E481" s="245" t="s">
        <v>1</v>
      </c>
      <c r="F481" s="246" t="s">
        <v>196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178</v>
      </c>
      <c r="AU481" s="252" t="s">
        <v>89</v>
      </c>
      <c r="AV481" s="13" t="s">
        <v>87</v>
      </c>
      <c r="AW481" s="13" t="s">
        <v>36</v>
      </c>
      <c r="AX481" s="13" t="s">
        <v>79</v>
      </c>
      <c r="AY481" s="252" t="s">
        <v>170</v>
      </c>
    </row>
    <row r="482" s="13" customFormat="1">
      <c r="A482" s="13"/>
      <c r="B482" s="242"/>
      <c r="C482" s="243"/>
      <c r="D482" s="244" t="s">
        <v>178</v>
      </c>
      <c r="E482" s="245" t="s">
        <v>1</v>
      </c>
      <c r="F482" s="246" t="s">
        <v>485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178</v>
      </c>
      <c r="AU482" s="252" t="s">
        <v>89</v>
      </c>
      <c r="AV482" s="13" t="s">
        <v>87</v>
      </c>
      <c r="AW482" s="13" t="s">
        <v>36</v>
      </c>
      <c r="AX482" s="13" t="s">
        <v>79</v>
      </c>
      <c r="AY482" s="252" t="s">
        <v>170</v>
      </c>
    </row>
    <row r="483" s="14" customFormat="1">
      <c r="A483" s="14"/>
      <c r="B483" s="253"/>
      <c r="C483" s="254"/>
      <c r="D483" s="244" t="s">
        <v>178</v>
      </c>
      <c r="E483" s="255" t="s">
        <v>1</v>
      </c>
      <c r="F483" s="256" t="s">
        <v>486</v>
      </c>
      <c r="G483" s="254"/>
      <c r="H483" s="257">
        <v>1.452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178</v>
      </c>
      <c r="AU483" s="263" t="s">
        <v>89</v>
      </c>
      <c r="AV483" s="14" t="s">
        <v>89</v>
      </c>
      <c r="AW483" s="14" t="s">
        <v>36</v>
      </c>
      <c r="AX483" s="14" t="s">
        <v>79</v>
      </c>
      <c r="AY483" s="263" t="s">
        <v>170</v>
      </c>
    </row>
    <row r="484" s="14" customFormat="1">
      <c r="A484" s="14"/>
      <c r="B484" s="253"/>
      <c r="C484" s="254"/>
      <c r="D484" s="244" t="s">
        <v>178</v>
      </c>
      <c r="E484" s="255" t="s">
        <v>1</v>
      </c>
      <c r="F484" s="256" t="s">
        <v>487</v>
      </c>
      <c r="G484" s="254"/>
      <c r="H484" s="257">
        <v>0.437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178</v>
      </c>
      <c r="AU484" s="263" t="s">
        <v>89</v>
      </c>
      <c r="AV484" s="14" t="s">
        <v>89</v>
      </c>
      <c r="AW484" s="14" t="s">
        <v>36</v>
      </c>
      <c r="AX484" s="14" t="s">
        <v>79</v>
      </c>
      <c r="AY484" s="263" t="s">
        <v>170</v>
      </c>
    </row>
    <row r="485" s="16" customFormat="1">
      <c r="A485" s="16"/>
      <c r="B485" s="275"/>
      <c r="C485" s="276"/>
      <c r="D485" s="244" t="s">
        <v>178</v>
      </c>
      <c r="E485" s="277" t="s">
        <v>1</v>
      </c>
      <c r="F485" s="278" t="s">
        <v>221</v>
      </c>
      <c r="G485" s="276"/>
      <c r="H485" s="279">
        <v>4.8050000000000006</v>
      </c>
      <c r="I485" s="280"/>
      <c r="J485" s="276"/>
      <c r="K485" s="276"/>
      <c r="L485" s="281"/>
      <c r="M485" s="282"/>
      <c r="N485" s="283"/>
      <c r="O485" s="283"/>
      <c r="P485" s="283"/>
      <c r="Q485" s="283"/>
      <c r="R485" s="283"/>
      <c r="S485" s="283"/>
      <c r="T485" s="28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5" t="s">
        <v>178</v>
      </c>
      <c r="AU485" s="285" t="s">
        <v>89</v>
      </c>
      <c r="AV485" s="16" t="s">
        <v>189</v>
      </c>
      <c r="AW485" s="16" t="s">
        <v>36</v>
      </c>
      <c r="AX485" s="16" t="s">
        <v>79</v>
      </c>
      <c r="AY485" s="285" t="s">
        <v>170</v>
      </c>
    </row>
    <row r="486" s="13" customFormat="1">
      <c r="A486" s="13"/>
      <c r="B486" s="242"/>
      <c r="C486" s="243"/>
      <c r="D486" s="244" t="s">
        <v>178</v>
      </c>
      <c r="E486" s="245" t="s">
        <v>1</v>
      </c>
      <c r="F486" s="246" t="s">
        <v>194</v>
      </c>
      <c r="G486" s="243"/>
      <c r="H486" s="245" t="s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178</v>
      </c>
      <c r="AU486" s="252" t="s">
        <v>89</v>
      </c>
      <c r="AV486" s="13" t="s">
        <v>87</v>
      </c>
      <c r="AW486" s="13" t="s">
        <v>36</v>
      </c>
      <c r="AX486" s="13" t="s">
        <v>79</v>
      </c>
      <c r="AY486" s="252" t="s">
        <v>170</v>
      </c>
    </row>
    <row r="487" s="13" customFormat="1">
      <c r="A487" s="13"/>
      <c r="B487" s="242"/>
      <c r="C487" s="243"/>
      <c r="D487" s="244" t="s">
        <v>178</v>
      </c>
      <c r="E487" s="245" t="s">
        <v>1</v>
      </c>
      <c r="F487" s="246" t="s">
        <v>383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178</v>
      </c>
      <c r="AU487" s="252" t="s">
        <v>89</v>
      </c>
      <c r="AV487" s="13" t="s">
        <v>87</v>
      </c>
      <c r="AW487" s="13" t="s">
        <v>36</v>
      </c>
      <c r="AX487" s="13" t="s">
        <v>79</v>
      </c>
      <c r="AY487" s="252" t="s">
        <v>170</v>
      </c>
    </row>
    <row r="488" s="14" customFormat="1">
      <c r="A488" s="14"/>
      <c r="B488" s="253"/>
      <c r="C488" s="254"/>
      <c r="D488" s="244" t="s">
        <v>178</v>
      </c>
      <c r="E488" s="255" t="s">
        <v>1</v>
      </c>
      <c r="F488" s="256" t="s">
        <v>488</v>
      </c>
      <c r="G488" s="254"/>
      <c r="H488" s="257">
        <v>14.294000000000001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178</v>
      </c>
      <c r="AU488" s="263" t="s">
        <v>89</v>
      </c>
      <c r="AV488" s="14" t="s">
        <v>89</v>
      </c>
      <c r="AW488" s="14" t="s">
        <v>36</v>
      </c>
      <c r="AX488" s="14" t="s">
        <v>79</v>
      </c>
      <c r="AY488" s="263" t="s">
        <v>170</v>
      </c>
    </row>
    <row r="489" s="14" customFormat="1">
      <c r="A489" s="14"/>
      <c r="B489" s="253"/>
      <c r="C489" s="254"/>
      <c r="D489" s="244" t="s">
        <v>178</v>
      </c>
      <c r="E489" s="255" t="s">
        <v>1</v>
      </c>
      <c r="F489" s="256" t="s">
        <v>489</v>
      </c>
      <c r="G489" s="254"/>
      <c r="H489" s="257">
        <v>24.731000000000002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178</v>
      </c>
      <c r="AU489" s="263" t="s">
        <v>89</v>
      </c>
      <c r="AV489" s="14" t="s">
        <v>89</v>
      </c>
      <c r="AW489" s="14" t="s">
        <v>36</v>
      </c>
      <c r="AX489" s="14" t="s">
        <v>79</v>
      </c>
      <c r="AY489" s="263" t="s">
        <v>170</v>
      </c>
    </row>
    <row r="490" s="14" customFormat="1">
      <c r="A490" s="14"/>
      <c r="B490" s="253"/>
      <c r="C490" s="254"/>
      <c r="D490" s="244" t="s">
        <v>178</v>
      </c>
      <c r="E490" s="255" t="s">
        <v>1</v>
      </c>
      <c r="F490" s="256" t="s">
        <v>490</v>
      </c>
      <c r="G490" s="254"/>
      <c r="H490" s="257">
        <v>1.589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178</v>
      </c>
      <c r="AU490" s="263" t="s">
        <v>89</v>
      </c>
      <c r="AV490" s="14" t="s">
        <v>89</v>
      </c>
      <c r="AW490" s="14" t="s">
        <v>36</v>
      </c>
      <c r="AX490" s="14" t="s">
        <v>79</v>
      </c>
      <c r="AY490" s="263" t="s">
        <v>170</v>
      </c>
    </row>
    <row r="491" s="14" customFormat="1">
      <c r="A491" s="14"/>
      <c r="B491" s="253"/>
      <c r="C491" s="254"/>
      <c r="D491" s="244" t="s">
        <v>178</v>
      </c>
      <c r="E491" s="255" t="s">
        <v>1</v>
      </c>
      <c r="F491" s="256" t="s">
        <v>491</v>
      </c>
      <c r="G491" s="254"/>
      <c r="H491" s="257">
        <v>4.4420000000000002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178</v>
      </c>
      <c r="AU491" s="263" t="s">
        <v>89</v>
      </c>
      <c r="AV491" s="14" t="s">
        <v>89</v>
      </c>
      <c r="AW491" s="14" t="s">
        <v>36</v>
      </c>
      <c r="AX491" s="14" t="s">
        <v>79</v>
      </c>
      <c r="AY491" s="263" t="s">
        <v>170</v>
      </c>
    </row>
    <row r="492" s="16" customFormat="1">
      <c r="A492" s="16"/>
      <c r="B492" s="275"/>
      <c r="C492" s="276"/>
      <c r="D492" s="244" t="s">
        <v>178</v>
      </c>
      <c r="E492" s="277" t="s">
        <v>1</v>
      </c>
      <c r="F492" s="278" t="s">
        <v>221</v>
      </c>
      <c r="G492" s="276"/>
      <c r="H492" s="279">
        <v>45.056000000000004</v>
      </c>
      <c r="I492" s="280"/>
      <c r="J492" s="276"/>
      <c r="K492" s="276"/>
      <c r="L492" s="281"/>
      <c r="M492" s="282"/>
      <c r="N492" s="283"/>
      <c r="O492" s="283"/>
      <c r="P492" s="283"/>
      <c r="Q492" s="283"/>
      <c r="R492" s="283"/>
      <c r="S492" s="283"/>
      <c r="T492" s="284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5" t="s">
        <v>178</v>
      </c>
      <c r="AU492" s="285" t="s">
        <v>89</v>
      </c>
      <c r="AV492" s="16" t="s">
        <v>189</v>
      </c>
      <c r="AW492" s="16" t="s">
        <v>36</v>
      </c>
      <c r="AX492" s="16" t="s">
        <v>79</v>
      </c>
      <c r="AY492" s="285" t="s">
        <v>170</v>
      </c>
    </row>
    <row r="493" s="15" customFormat="1">
      <c r="A493" s="15"/>
      <c r="B493" s="264"/>
      <c r="C493" s="265"/>
      <c r="D493" s="244" t="s">
        <v>178</v>
      </c>
      <c r="E493" s="266" t="s">
        <v>1</v>
      </c>
      <c r="F493" s="267" t="s">
        <v>183</v>
      </c>
      <c r="G493" s="265"/>
      <c r="H493" s="268">
        <v>49.860999999999997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4" t="s">
        <v>178</v>
      </c>
      <c r="AU493" s="274" t="s">
        <v>89</v>
      </c>
      <c r="AV493" s="15" t="s">
        <v>176</v>
      </c>
      <c r="AW493" s="15" t="s">
        <v>36</v>
      </c>
      <c r="AX493" s="15" t="s">
        <v>87</v>
      </c>
      <c r="AY493" s="274" t="s">
        <v>170</v>
      </c>
    </row>
    <row r="494" s="2" customFormat="1" ht="24.15" customHeight="1">
      <c r="A494" s="39"/>
      <c r="B494" s="40"/>
      <c r="C494" s="228" t="s">
        <v>492</v>
      </c>
      <c r="D494" s="228" t="s">
        <v>172</v>
      </c>
      <c r="E494" s="229" t="s">
        <v>493</v>
      </c>
      <c r="F494" s="230" t="s">
        <v>494</v>
      </c>
      <c r="G494" s="231" t="s">
        <v>192</v>
      </c>
      <c r="H494" s="232">
        <v>5.3819999999999997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44</v>
      </c>
      <c r="O494" s="92"/>
      <c r="P494" s="238">
        <f>O494*H494</f>
        <v>0</v>
      </c>
      <c r="Q494" s="238">
        <v>2.45329</v>
      </c>
      <c r="R494" s="238">
        <f>Q494*H494</f>
        <v>13.203606779999999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176</v>
      </c>
      <c r="AT494" s="240" t="s">
        <v>172</v>
      </c>
      <c r="AU494" s="240" t="s">
        <v>89</v>
      </c>
      <c r="AY494" s="18" t="s">
        <v>170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87</v>
      </c>
      <c r="BK494" s="241">
        <f>ROUND(I494*H494,2)</f>
        <v>0</v>
      </c>
      <c r="BL494" s="18" t="s">
        <v>176</v>
      </c>
      <c r="BM494" s="240" t="s">
        <v>495</v>
      </c>
    </row>
    <row r="495" s="13" customFormat="1">
      <c r="A495" s="13"/>
      <c r="B495" s="242"/>
      <c r="C495" s="243"/>
      <c r="D495" s="244" t="s">
        <v>178</v>
      </c>
      <c r="E495" s="245" t="s">
        <v>1</v>
      </c>
      <c r="F495" s="246" t="s">
        <v>496</v>
      </c>
      <c r="G495" s="243"/>
      <c r="H495" s="245" t="s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178</v>
      </c>
      <c r="AU495" s="252" t="s">
        <v>89</v>
      </c>
      <c r="AV495" s="13" t="s">
        <v>87</v>
      </c>
      <c r="AW495" s="13" t="s">
        <v>36</v>
      </c>
      <c r="AX495" s="13" t="s">
        <v>79</v>
      </c>
      <c r="AY495" s="252" t="s">
        <v>170</v>
      </c>
    </row>
    <row r="496" s="14" customFormat="1">
      <c r="A496" s="14"/>
      <c r="B496" s="253"/>
      <c r="C496" s="254"/>
      <c r="D496" s="244" t="s">
        <v>178</v>
      </c>
      <c r="E496" s="255" t="s">
        <v>1</v>
      </c>
      <c r="F496" s="256" t="s">
        <v>497</v>
      </c>
      <c r="G496" s="254"/>
      <c r="H496" s="257">
        <v>4.8929999999999998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178</v>
      </c>
      <c r="AU496" s="263" t="s">
        <v>89</v>
      </c>
      <c r="AV496" s="14" t="s">
        <v>89</v>
      </c>
      <c r="AW496" s="14" t="s">
        <v>36</v>
      </c>
      <c r="AX496" s="14" t="s">
        <v>79</v>
      </c>
      <c r="AY496" s="263" t="s">
        <v>170</v>
      </c>
    </row>
    <row r="497" s="14" customFormat="1">
      <c r="A497" s="14"/>
      <c r="B497" s="253"/>
      <c r="C497" s="254"/>
      <c r="D497" s="244" t="s">
        <v>178</v>
      </c>
      <c r="E497" s="255" t="s">
        <v>1</v>
      </c>
      <c r="F497" s="256" t="s">
        <v>498</v>
      </c>
      <c r="G497" s="254"/>
      <c r="H497" s="257">
        <v>0.48899999999999999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178</v>
      </c>
      <c r="AU497" s="263" t="s">
        <v>89</v>
      </c>
      <c r="AV497" s="14" t="s">
        <v>89</v>
      </c>
      <c r="AW497" s="14" t="s">
        <v>36</v>
      </c>
      <c r="AX497" s="14" t="s">
        <v>79</v>
      </c>
      <c r="AY497" s="263" t="s">
        <v>170</v>
      </c>
    </row>
    <row r="498" s="15" customFormat="1">
      <c r="A498" s="15"/>
      <c r="B498" s="264"/>
      <c r="C498" s="265"/>
      <c r="D498" s="244" t="s">
        <v>178</v>
      </c>
      <c r="E498" s="266" t="s">
        <v>1</v>
      </c>
      <c r="F498" s="267" t="s">
        <v>183</v>
      </c>
      <c r="G498" s="265"/>
      <c r="H498" s="268">
        <v>5.3819999999999997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4" t="s">
        <v>178</v>
      </c>
      <c r="AU498" s="274" t="s">
        <v>89</v>
      </c>
      <c r="AV498" s="15" t="s">
        <v>176</v>
      </c>
      <c r="AW498" s="15" t="s">
        <v>36</v>
      </c>
      <c r="AX498" s="15" t="s">
        <v>87</v>
      </c>
      <c r="AY498" s="274" t="s">
        <v>170</v>
      </c>
    </row>
    <row r="499" s="2" customFormat="1" ht="14.4" customHeight="1">
      <c r="A499" s="39"/>
      <c r="B499" s="40"/>
      <c r="C499" s="228" t="s">
        <v>499</v>
      </c>
      <c r="D499" s="228" t="s">
        <v>172</v>
      </c>
      <c r="E499" s="229" t="s">
        <v>500</v>
      </c>
      <c r="F499" s="230" t="s">
        <v>501</v>
      </c>
      <c r="G499" s="231" t="s">
        <v>175</v>
      </c>
      <c r="H499" s="232">
        <v>241.94999999999999</v>
      </c>
      <c r="I499" s="233"/>
      <c r="J499" s="234">
        <f>ROUND(I499*H499,2)</f>
        <v>0</v>
      </c>
      <c r="K499" s="235"/>
      <c r="L499" s="45"/>
      <c r="M499" s="236" t="s">
        <v>1</v>
      </c>
      <c r="N499" s="237" t="s">
        <v>44</v>
      </c>
      <c r="O499" s="92"/>
      <c r="P499" s="238">
        <f>O499*H499</f>
        <v>0</v>
      </c>
      <c r="Q499" s="238">
        <v>0.0026900000000000001</v>
      </c>
      <c r="R499" s="238">
        <f>Q499*H499</f>
        <v>0.65084549999999997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176</v>
      </c>
      <c r="AT499" s="240" t="s">
        <v>172</v>
      </c>
      <c r="AU499" s="240" t="s">
        <v>89</v>
      </c>
      <c r="AY499" s="18" t="s">
        <v>170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87</v>
      </c>
      <c r="BK499" s="241">
        <f>ROUND(I499*H499,2)</f>
        <v>0</v>
      </c>
      <c r="BL499" s="18" t="s">
        <v>176</v>
      </c>
      <c r="BM499" s="240" t="s">
        <v>502</v>
      </c>
    </row>
    <row r="500" s="13" customFormat="1">
      <c r="A500" s="13"/>
      <c r="B500" s="242"/>
      <c r="C500" s="243"/>
      <c r="D500" s="244" t="s">
        <v>178</v>
      </c>
      <c r="E500" s="245" t="s">
        <v>1</v>
      </c>
      <c r="F500" s="246" t="s">
        <v>195</v>
      </c>
      <c r="G500" s="243"/>
      <c r="H500" s="245" t="s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178</v>
      </c>
      <c r="AU500" s="252" t="s">
        <v>89</v>
      </c>
      <c r="AV500" s="13" t="s">
        <v>87</v>
      </c>
      <c r="AW500" s="13" t="s">
        <v>36</v>
      </c>
      <c r="AX500" s="13" t="s">
        <v>79</v>
      </c>
      <c r="AY500" s="252" t="s">
        <v>170</v>
      </c>
    </row>
    <row r="501" s="13" customFormat="1">
      <c r="A501" s="13"/>
      <c r="B501" s="242"/>
      <c r="C501" s="243"/>
      <c r="D501" s="244" t="s">
        <v>178</v>
      </c>
      <c r="E501" s="245" t="s">
        <v>1</v>
      </c>
      <c r="F501" s="246" t="s">
        <v>483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178</v>
      </c>
      <c r="AU501" s="252" t="s">
        <v>89</v>
      </c>
      <c r="AV501" s="13" t="s">
        <v>87</v>
      </c>
      <c r="AW501" s="13" t="s">
        <v>36</v>
      </c>
      <c r="AX501" s="13" t="s">
        <v>79</v>
      </c>
      <c r="AY501" s="252" t="s">
        <v>170</v>
      </c>
    </row>
    <row r="502" s="14" customFormat="1">
      <c r="A502" s="14"/>
      <c r="B502" s="253"/>
      <c r="C502" s="254"/>
      <c r="D502" s="244" t="s">
        <v>178</v>
      </c>
      <c r="E502" s="255" t="s">
        <v>1</v>
      </c>
      <c r="F502" s="256" t="s">
        <v>503</v>
      </c>
      <c r="G502" s="254"/>
      <c r="H502" s="257">
        <v>16.199999999999999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178</v>
      </c>
      <c r="AU502" s="263" t="s">
        <v>89</v>
      </c>
      <c r="AV502" s="14" t="s">
        <v>89</v>
      </c>
      <c r="AW502" s="14" t="s">
        <v>36</v>
      </c>
      <c r="AX502" s="14" t="s">
        <v>79</v>
      </c>
      <c r="AY502" s="263" t="s">
        <v>170</v>
      </c>
    </row>
    <row r="503" s="13" customFormat="1">
      <c r="A503" s="13"/>
      <c r="B503" s="242"/>
      <c r="C503" s="243"/>
      <c r="D503" s="244" t="s">
        <v>178</v>
      </c>
      <c r="E503" s="245" t="s">
        <v>1</v>
      </c>
      <c r="F503" s="246" t="s">
        <v>496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178</v>
      </c>
      <c r="AU503" s="252" t="s">
        <v>89</v>
      </c>
      <c r="AV503" s="13" t="s">
        <v>87</v>
      </c>
      <c r="AW503" s="13" t="s">
        <v>36</v>
      </c>
      <c r="AX503" s="13" t="s">
        <v>79</v>
      </c>
      <c r="AY503" s="252" t="s">
        <v>170</v>
      </c>
    </row>
    <row r="504" s="14" customFormat="1">
      <c r="A504" s="14"/>
      <c r="B504" s="253"/>
      <c r="C504" s="254"/>
      <c r="D504" s="244" t="s">
        <v>178</v>
      </c>
      <c r="E504" s="255" t="s">
        <v>1</v>
      </c>
      <c r="F504" s="256" t="s">
        <v>504</v>
      </c>
      <c r="G504" s="254"/>
      <c r="H504" s="257">
        <v>23.300000000000001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178</v>
      </c>
      <c r="AU504" s="263" t="s">
        <v>89</v>
      </c>
      <c r="AV504" s="14" t="s">
        <v>89</v>
      </c>
      <c r="AW504" s="14" t="s">
        <v>36</v>
      </c>
      <c r="AX504" s="14" t="s">
        <v>79</v>
      </c>
      <c r="AY504" s="263" t="s">
        <v>170</v>
      </c>
    </row>
    <row r="505" s="13" customFormat="1">
      <c r="A505" s="13"/>
      <c r="B505" s="242"/>
      <c r="C505" s="243"/>
      <c r="D505" s="244" t="s">
        <v>178</v>
      </c>
      <c r="E505" s="245" t="s">
        <v>1</v>
      </c>
      <c r="F505" s="246" t="s">
        <v>485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178</v>
      </c>
      <c r="AU505" s="252" t="s">
        <v>89</v>
      </c>
      <c r="AV505" s="13" t="s">
        <v>87</v>
      </c>
      <c r="AW505" s="13" t="s">
        <v>36</v>
      </c>
      <c r="AX505" s="13" t="s">
        <v>79</v>
      </c>
      <c r="AY505" s="252" t="s">
        <v>170</v>
      </c>
    </row>
    <row r="506" s="14" customFormat="1">
      <c r="A506" s="14"/>
      <c r="B506" s="253"/>
      <c r="C506" s="254"/>
      <c r="D506" s="244" t="s">
        <v>178</v>
      </c>
      <c r="E506" s="255" t="s">
        <v>1</v>
      </c>
      <c r="F506" s="256" t="s">
        <v>505</v>
      </c>
      <c r="G506" s="254"/>
      <c r="H506" s="257">
        <v>12.1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178</v>
      </c>
      <c r="AU506" s="263" t="s">
        <v>89</v>
      </c>
      <c r="AV506" s="14" t="s">
        <v>89</v>
      </c>
      <c r="AW506" s="14" t="s">
        <v>36</v>
      </c>
      <c r="AX506" s="14" t="s">
        <v>79</v>
      </c>
      <c r="AY506" s="263" t="s">
        <v>170</v>
      </c>
    </row>
    <row r="507" s="16" customFormat="1">
      <c r="A507" s="16"/>
      <c r="B507" s="275"/>
      <c r="C507" s="276"/>
      <c r="D507" s="244" t="s">
        <v>178</v>
      </c>
      <c r="E507" s="277" t="s">
        <v>1</v>
      </c>
      <c r="F507" s="278" t="s">
        <v>221</v>
      </c>
      <c r="G507" s="276"/>
      <c r="H507" s="279">
        <v>51.600000000000001</v>
      </c>
      <c r="I507" s="280"/>
      <c r="J507" s="276"/>
      <c r="K507" s="276"/>
      <c r="L507" s="281"/>
      <c r="M507" s="282"/>
      <c r="N507" s="283"/>
      <c r="O507" s="283"/>
      <c r="P507" s="283"/>
      <c r="Q507" s="283"/>
      <c r="R507" s="283"/>
      <c r="S507" s="283"/>
      <c r="T507" s="284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85" t="s">
        <v>178</v>
      </c>
      <c r="AU507" s="285" t="s">
        <v>89</v>
      </c>
      <c r="AV507" s="16" t="s">
        <v>189</v>
      </c>
      <c r="AW507" s="16" t="s">
        <v>36</v>
      </c>
      <c r="AX507" s="16" t="s">
        <v>79</v>
      </c>
      <c r="AY507" s="285" t="s">
        <v>170</v>
      </c>
    </row>
    <row r="508" s="13" customFormat="1">
      <c r="A508" s="13"/>
      <c r="B508" s="242"/>
      <c r="C508" s="243"/>
      <c r="D508" s="244" t="s">
        <v>178</v>
      </c>
      <c r="E508" s="245" t="s">
        <v>1</v>
      </c>
      <c r="F508" s="246" t="s">
        <v>194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178</v>
      </c>
      <c r="AU508" s="252" t="s">
        <v>89</v>
      </c>
      <c r="AV508" s="13" t="s">
        <v>87</v>
      </c>
      <c r="AW508" s="13" t="s">
        <v>36</v>
      </c>
      <c r="AX508" s="13" t="s">
        <v>79</v>
      </c>
      <c r="AY508" s="252" t="s">
        <v>170</v>
      </c>
    </row>
    <row r="509" s="13" customFormat="1">
      <c r="A509" s="13"/>
      <c r="B509" s="242"/>
      <c r="C509" s="243"/>
      <c r="D509" s="244" t="s">
        <v>178</v>
      </c>
      <c r="E509" s="245" t="s">
        <v>1</v>
      </c>
      <c r="F509" s="246" t="s">
        <v>383</v>
      </c>
      <c r="G509" s="243"/>
      <c r="H509" s="245" t="s">
        <v>1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178</v>
      </c>
      <c r="AU509" s="252" t="s">
        <v>89</v>
      </c>
      <c r="AV509" s="13" t="s">
        <v>87</v>
      </c>
      <c r="AW509" s="13" t="s">
        <v>36</v>
      </c>
      <c r="AX509" s="13" t="s">
        <v>79</v>
      </c>
      <c r="AY509" s="252" t="s">
        <v>170</v>
      </c>
    </row>
    <row r="510" s="14" customFormat="1">
      <c r="A510" s="14"/>
      <c r="B510" s="253"/>
      <c r="C510" s="254"/>
      <c r="D510" s="244" t="s">
        <v>178</v>
      </c>
      <c r="E510" s="255" t="s">
        <v>1</v>
      </c>
      <c r="F510" s="256" t="s">
        <v>506</v>
      </c>
      <c r="G510" s="254"/>
      <c r="H510" s="257">
        <v>58.549999999999997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178</v>
      </c>
      <c r="AU510" s="263" t="s">
        <v>89</v>
      </c>
      <c r="AV510" s="14" t="s">
        <v>89</v>
      </c>
      <c r="AW510" s="14" t="s">
        <v>36</v>
      </c>
      <c r="AX510" s="14" t="s">
        <v>79</v>
      </c>
      <c r="AY510" s="263" t="s">
        <v>170</v>
      </c>
    </row>
    <row r="511" s="14" customFormat="1">
      <c r="A511" s="14"/>
      <c r="B511" s="253"/>
      <c r="C511" s="254"/>
      <c r="D511" s="244" t="s">
        <v>178</v>
      </c>
      <c r="E511" s="255" t="s">
        <v>1</v>
      </c>
      <c r="F511" s="256" t="s">
        <v>507</v>
      </c>
      <c r="G511" s="254"/>
      <c r="H511" s="257">
        <v>121.84999999999999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178</v>
      </c>
      <c r="AU511" s="263" t="s">
        <v>89</v>
      </c>
      <c r="AV511" s="14" t="s">
        <v>89</v>
      </c>
      <c r="AW511" s="14" t="s">
        <v>36</v>
      </c>
      <c r="AX511" s="14" t="s">
        <v>79</v>
      </c>
      <c r="AY511" s="263" t="s">
        <v>170</v>
      </c>
    </row>
    <row r="512" s="14" customFormat="1">
      <c r="A512" s="14"/>
      <c r="B512" s="253"/>
      <c r="C512" s="254"/>
      <c r="D512" s="244" t="s">
        <v>178</v>
      </c>
      <c r="E512" s="255" t="s">
        <v>1</v>
      </c>
      <c r="F512" s="256" t="s">
        <v>508</v>
      </c>
      <c r="G512" s="254"/>
      <c r="H512" s="257">
        <v>9.9499999999999993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178</v>
      </c>
      <c r="AU512" s="263" t="s">
        <v>89</v>
      </c>
      <c r="AV512" s="14" t="s">
        <v>89</v>
      </c>
      <c r="AW512" s="14" t="s">
        <v>36</v>
      </c>
      <c r="AX512" s="14" t="s">
        <v>79</v>
      </c>
      <c r="AY512" s="263" t="s">
        <v>170</v>
      </c>
    </row>
    <row r="513" s="16" customFormat="1">
      <c r="A513" s="16"/>
      <c r="B513" s="275"/>
      <c r="C513" s="276"/>
      <c r="D513" s="244" t="s">
        <v>178</v>
      </c>
      <c r="E513" s="277" t="s">
        <v>1</v>
      </c>
      <c r="F513" s="278" t="s">
        <v>221</v>
      </c>
      <c r="G513" s="276"/>
      <c r="H513" s="279">
        <v>190.34999999999999</v>
      </c>
      <c r="I513" s="280"/>
      <c r="J513" s="276"/>
      <c r="K513" s="276"/>
      <c r="L513" s="281"/>
      <c r="M513" s="282"/>
      <c r="N513" s="283"/>
      <c r="O513" s="283"/>
      <c r="P513" s="283"/>
      <c r="Q513" s="283"/>
      <c r="R513" s="283"/>
      <c r="S513" s="283"/>
      <c r="T513" s="284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85" t="s">
        <v>178</v>
      </c>
      <c r="AU513" s="285" t="s">
        <v>89</v>
      </c>
      <c r="AV513" s="16" t="s">
        <v>189</v>
      </c>
      <c r="AW513" s="16" t="s">
        <v>36</v>
      </c>
      <c r="AX513" s="16" t="s">
        <v>79</v>
      </c>
      <c r="AY513" s="285" t="s">
        <v>170</v>
      </c>
    </row>
    <row r="514" s="15" customFormat="1">
      <c r="A514" s="15"/>
      <c r="B514" s="264"/>
      <c r="C514" s="265"/>
      <c r="D514" s="244" t="s">
        <v>178</v>
      </c>
      <c r="E514" s="266" t="s">
        <v>1</v>
      </c>
      <c r="F514" s="267" t="s">
        <v>183</v>
      </c>
      <c r="G514" s="265"/>
      <c r="H514" s="268">
        <v>241.94999999999999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4" t="s">
        <v>178</v>
      </c>
      <c r="AU514" s="274" t="s">
        <v>89</v>
      </c>
      <c r="AV514" s="15" t="s">
        <v>176</v>
      </c>
      <c r="AW514" s="15" t="s">
        <v>36</v>
      </c>
      <c r="AX514" s="15" t="s">
        <v>87</v>
      </c>
      <c r="AY514" s="274" t="s">
        <v>170</v>
      </c>
    </row>
    <row r="515" s="2" customFormat="1" ht="14.4" customHeight="1">
      <c r="A515" s="39"/>
      <c r="B515" s="40"/>
      <c r="C515" s="228" t="s">
        <v>509</v>
      </c>
      <c r="D515" s="228" t="s">
        <v>172</v>
      </c>
      <c r="E515" s="229" t="s">
        <v>510</v>
      </c>
      <c r="F515" s="230" t="s">
        <v>511</v>
      </c>
      <c r="G515" s="231" t="s">
        <v>175</v>
      </c>
      <c r="H515" s="232">
        <v>241.94999999999999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44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176</v>
      </c>
      <c r="AT515" s="240" t="s">
        <v>172</v>
      </c>
      <c r="AU515" s="240" t="s">
        <v>89</v>
      </c>
      <c r="AY515" s="18" t="s">
        <v>170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87</v>
      </c>
      <c r="BK515" s="241">
        <f>ROUND(I515*H515,2)</f>
        <v>0</v>
      </c>
      <c r="BL515" s="18" t="s">
        <v>176</v>
      </c>
      <c r="BM515" s="240" t="s">
        <v>512</v>
      </c>
    </row>
    <row r="516" s="2" customFormat="1" ht="14.4" customHeight="1">
      <c r="A516" s="39"/>
      <c r="B516" s="40"/>
      <c r="C516" s="228" t="s">
        <v>513</v>
      </c>
      <c r="D516" s="228" t="s">
        <v>172</v>
      </c>
      <c r="E516" s="229" t="s">
        <v>514</v>
      </c>
      <c r="F516" s="230" t="s">
        <v>515</v>
      </c>
      <c r="G516" s="231" t="s">
        <v>290</v>
      </c>
      <c r="H516" s="232">
        <v>0.063</v>
      </c>
      <c r="I516" s="233"/>
      <c r="J516" s="234">
        <f>ROUND(I516*H516,2)</f>
        <v>0</v>
      </c>
      <c r="K516" s="235"/>
      <c r="L516" s="45"/>
      <c r="M516" s="236" t="s">
        <v>1</v>
      </c>
      <c r="N516" s="237" t="s">
        <v>44</v>
      </c>
      <c r="O516" s="92"/>
      <c r="P516" s="238">
        <f>O516*H516</f>
        <v>0</v>
      </c>
      <c r="Q516" s="238">
        <v>1.0606199999999999</v>
      </c>
      <c r="R516" s="238">
        <f>Q516*H516</f>
        <v>0.06681906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176</v>
      </c>
      <c r="AT516" s="240" t="s">
        <v>172</v>
      </c>
      <c r="AU516" s="240" t="s">
        <v>89</v>
      </c>
      <c r="AY516" s="18" t="s">
        <v>170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87</v>
      </c>
      <c r="BK516" s="241">
        <f>ROUND(I516*H516,2)</f>
        <v>0</v>
      </c>
      <c r="BL516" s="18" t="s">
        <v>176</v>
      </c>
      <c r="BM516" s="240" t="s">
        <v>516</v>
      </c>
    </row>
    <row r="517" s="13" customFormat="1">
      <c r="A517" s="13"/>
      <c r="B517" s="242"/>
      <c r="C517" s="243"/>
      <c r="D517" s="244" t="s">
        <v>178</v>
      </c>
      <c r="E517" s="245" t="s">
        <v>1</v>
      </c>
      <c r="F517" s="246" t="s">
        <v>517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178</v>
      </c>
      <c r="AU517" s="252" t="s">
        <v>89</v>
      </c>
      <c r="AV517" s="13" t="s">
        <v>87</v>
      </c>
      <c r="AW517" s="13" t="s">
        <v>36</v>
      </c>
      <c r="AX517" s="13" t="s">
        <v>79</v>
      </c>
      <c r="AY517" s="252" t="s">
        <v>170</v>
      </c>
    </row>
    <row r="518" s="14" customFormat="1">
      <c r="A518" s="14"/>
      <c r="B518" s="253"/>
      <c r="C518" s="254"/>
      <c r="D518" s="244" t="s">
        <v>178</v>
      </c>
      <c r="E518" s="255" t="s">
        <v>1</v>
      </c>
      <c r="F518" s="256" t="s">
        <v>518</v>
      </c>
      <c r="G518" s="254"/>
      <c r="H518" s="257">
        <v>0.063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178</v>
      </c>
      <c r="AU518" s="263" t="s">
        <v>89</v>
      </c>
      <c r="AV518" s="14" t="s">
        <v>89</v>
      </c>
      <c r="AW518" s="14" t="s">
        <v>36</v>
      </c>
      <c r="AX518" s="14" t="s">
        <v>79</v>
      </c>
      <c r="AY518" s="263" t="s">
        <v>170</v>
      </c>
    </row>
    <row r="519" s="15" customFormat="1">
      <c r="A519" s="15"/>
      <c r="B519" s="264"/>
      <c r="C519" s="265"/>
      <c r="D519" s="244" t="s">
        <v>178</v>
      </c>
      <c r="E519" s="266" t="s">
        <v>1</v>
      </c>
      <c r="F519" s="267" t="s">
        <v>183</v>
      </c>
      <c r="G519" s="265"/>
      <c r="H519" s="268">
        <v>0.063</v>
      </c>
      <c r="I519" s="269"/>
      <c r="J519" s="265"/>
      <c r="K519" s="265"/>
      <c r="L519" s="270"/>
      <c r="M519" s="271"/>
      <c r="N519" s="272"/>
      <c r="O519" s="272"/>
      <c r="P519" s="272"/>
      <c r="Q519" s="272"/>
      <c r="R519" s="272"/>
      <c r="S519" s="272"/>
      <c r="T519" s="27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4" t="s">
        <v>178</v>
      </c>
      <c r="AU519" s="274" t="s">
        <v>89</v>
      </c>
      <c r="AV519" s="15" t="s">
        <v>176</v>
      </c>
      <c r="AW519" s="15" t="s">
        <v>36</v>
      </c>
      <c r="AX519" s="15" t="s">
        <v>87</v>
      </c>
      <c r="AY519" s="274" t="s">
        <v>170</v>
      </c>
    </row>
    <row r="520" s="12" customFormat="1" ht="22.8" customHeight="1">
      <c r="A520" s="12"/>
      <c r="B520" s="212"/>
      <c r="C520" s="213"/>
      <c r="D520" s="214" t="s">
        <v>78</v>
      </c>
      <c r="E520" s="226" t="s">
        <v>189</v>
      </c>
      <c r="F520" s="226" t="s">
        <v>519</v>
      </c>
      <c r="G520" s="213"/>
      <c r="H520" s="213"/>
      <c r="I520" s="216"/>
      <c r="J520" s="227">
        <f>BK520</f>
        <v>0</v>
      </c>
      <c r="K520" s="213"/>
      <c r="L520" s="218"/>
      <c r="M520" s="219"/>
      <c r="N520" s="220"/>
      <c r="O520" s="220"/>
      <c r="P520" s="221">
        <f>SUM(P521:P670)</f>
        <v>0</v>
      </c>
      <c r="Q520" s="220"/>
      <c r="R520" s="221">
        <f>SUM(R521:R670)</f>
        <v>40.733134409999998</v>
      </c>
      <c r="S520" s="220"/>
      <c r="T520" s="222">
        <f>SUM(T521:T670)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3" t="s">
        <v>87</v>
      </c>
      <c r="AT520" s="224" t="s">
        <v>78</v>
      </c>
      <c r="AU520" s="224" t="s">
        <v>87</v>
      </c>
      <c r="AY520" s="223" t="s">
        <v>170</v>
      </c>
      <c r="BK520" s="225">
        <f>SUM(BK521:BK670)</f>
        <v>0</v>
      </c>
    </row>
    <row r="521" s="2" customFormat="1" ht="24.15" customHeight="1">
      <c r="A521" s="39"/>
      <c r="B521" s="40"/>
      <c r="C521" s="228" t="s">
        <v>520</v>
      </c>
      <c r="D521" s="228" t="s">
        <v>172</v>
      </c>
      <c r="E521" s="229" t="s">
        <v>521</v>
      </c>
      <c r="F521" s="230" t="s">
        <v>522</v>
      </c>
      <c r="G521" s="231" t="s">
        <v>175</v>
      </c>
      <c r="H521" s="232">
        <v>10.85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44</v>
      </c>
      <c r="O521" s="92"/>
      <c r="P521" s="238">
        <f>O521*H521</f>
        <v>0</v>
      </c>
      <c r="Q521" s="238">
        <v>0.45195000000000002</v>
      </c>
      <c r="R521" s="238">
        <f>Q521*H521</f>
        <v>4.9036575000000004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176</v>
      </c>
      <c r="AT521" s="240" t="s">
        <v>172</v>
      </c>
      <c r="AU521" s="240" t="s">
        <v>89</v>
      </c>
      <c r="AY521" s="18" t="s">
        <v>170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87</v>
      </c>
      <c r="BK521" s="241">
        <f>ROUND(I521*H521,2)</f>
        <v>0</v>
      </c>
      <c r="BL521" s="18" t="s">
        <v>176</v>
      </c>
      <c r="BM521" s="240" t="s">
        <v>523</v>
      </c>
    </row>
    <row r="522" s="13" customFormat="1">
      <c r="A522" s="13"/>
      <c r="B522" s="242"/>
      <c r="C522" s="243"/>
      <c r="D522" s="244" t="s">
        <v>178</v>
      </c>
      <c r="E522" s="245" t="s">
        <v>1</v>
      </c>
      <c r="F522" s="246" t="s">
        <v>524</v>
      </c>
      <c r="G522" s="243"/>
      <c r="H522" s="245" t="s">
        <v>1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178</v>
      </c>
      <c r="AU522" s="252" t="s">
        <v>89</v>
      </c>
      <c r="AV522" s="13" t="s">
        <v>87</v>
      </c>
      <c r="AW522" s="13" t="s">
        <v>36</v>
      </c>
      <c r="AX522" s="13" t="s">
        <v>79</v>
      </c>
      <c r="AY522" s="252" t="s">
        <v>170</v>
      </c>
    </row>
    <row r="523" s="13" customFormat="1">
      <c r="A523" s="13"/>
      <c r="B523" s="242"/>
      <c r="C523" s="243"/>
      <c r="D523" s="244" t="s">
        <v>178</v>
      </c>
      <c r="E523" s="245" t="s">
        <v>1</v>
      </c>
      <c r="F523" s="246" t="s">
        <v>195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178</v>
      </c>
      <c r="AU523" s="252" t="s">
        <v>89</v>
      </c>
      <c r="AV523" s="13" t="s">
        <v>87</v>
      </c>
      <c r="AW523" s="13" t="s">
        <v>36</v>
      </c>
      <c r="AX523" s="13" t="s">
        <v>79</v>
      </c>
      <c r="AY523" s="252" t="s">
        <v>170</v>
      </c>
    </row>
    <row r="524" s="13" customFormat="1">
      <c r="A524" s="13"/>
      <c r="B524" s="242"/>
      <c r="C524" s="243"/>
      <c r="D524" s="244" t="s">
        <v>178</v>
      </c>
      <c r="E524" s="245" t="s">
        <v>1</v>
      </c>
      <c r="F524" s="246" t="s">
        <v>196</v>
      </c>
      <c r="G524" s="243"/>
      <c r="H524" s="245" t="s">
        <v>1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178</v>
      </c>
      <c r="AU524" s="252" t="s">
        <v>89</v>
      </c>
      <c r="AV524" s="13" t="s">
        <v>87</v>
      </c>
      <c r="AW524" s="13" t="s">
        <v>36</v>
      </c>
      <c r="AX524" s="13" t="s">
        <v>79</v>
      </c>
      <c r="AY524" s="252" t="s">
        <v>170</v>
      </c>
    </row>
    <row r="525" s="13" customFormat="1">
      <c r="A525" s="13"/>
      <c r="B525" s="242"/>
      <c r="C525" s="243"/>
      <c r="D525" s="244" t="s">
        <v>178</v>
      </c>
      <c r="E525" s="245" t="s">
        <v>1</v>
      </c>
      <c r="F525" s="246" t="s">
        <v>525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178</v>
      </c>
      <c r="AU525" s="252" t="s">
        <v>89</v>
      </c>
      <c r="AV525" s="13" t="s">
        <v>87</v>
      </c>
      <c r="AW525" s="13" t="s">
        <v>36</v>
      </c>
      <c r="AX525" s="13" t="s">
        <v>79</v>
      </c>
      <c r="AY525" s="252" t="s">
        <v>170</v>
      </c>
    </row>
    <row r="526" s="14" customFormat="1">
      <c r="A526" s="14"/>
      <c r="B526" s="253"/>
      <c r="C526" s="254"/>
      <c r="D526" s="244" t="s">
        <v>178</v>
      </c>
      <c r="E526" s="255" t="s">
        <v>1</v>
      </c>
      <c r="F526" s="256" t="s">
        <v>526</v>
      </c>
      <c r="G526" s="254"/>
      <c r="H526" s="257">
        <v>8.8000000000000007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178</v>
      </c>
      <c r="AU526" s="263" t="s">
        <v>89</v>
      </c>
      <c r="AV526" s="14" t="s">
        <v>89</v>
      </c>
      <c r="AW526" s="14" t="s">
        <v>36</v>
      </c>
      <c r="AX526" s="14" t="s">
        <v>79</v>
      </c>
      <c r="AY526" s="263" t="s">
        <v>170</v>
      </c>
    </row>
    <row r="527" s="14" customFormat="1">
      <c r="A527" s="14"/>
      <c r="B527" s="253"/>
      <c r="C527" s="254"/>
      <c r="D527" s="244" t="s">
        <v>178</v>
      </c>
      <c r="E527" s="255" t="s">
        <v>1</v>
      </c>
      <c r="F527" s="256" t="s">
        <v>527</v>
      </c>
      <c r="G527" s="254"/>
      <c r="H527" s="257">
        <v>2.0499999999999998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178</v>
      </c>
      <c r="AU527" s="263" t="s">
        <v>89</v>
      </c>
      <c r="AV527" s="14" t="s">
        <v>89</v>
      </c>
      <c r="AW527" s="14" t="s">
        <v>36</v>
      </c>
      <c r="AX527" s="14" t="s">
        <v>79</v>
      </c>
      <c r="AY527" s="263" t="s">
        <v>170</v>
      </c>
    </row>
    <row r="528" s="15" customFormat="1">
      <c r="A528" s="15"/>
      <c r="B528" s="264"/>
      <c r="C528" s="265"/>
      <c r="D528" s="244" t="s">
        <v>178</v>
      </c>
      <c r="E528" s="266" t="s">
        <v>1</v>
      </c>
      <c r="F528" s="267" t="s">
        <v>183</v>
      </c>
      <c r="G528" s="265"/>
      <c r="H528" s="268">
        <v>10.85</v>
      </c>
      <c r="I528" s="269"/>
      <c r="J528" s="265"/>
      <c r="K528" s="265"/>
      <c r="L528" s="270"/>
      <c r="M528" s="271"/>
      <c r="N528" s="272"/>
      <c r="O528" s="272"/>
      <c r="P528" s="272"/>
      <c r="Q528" s="272"/>
      <c r="R528" s="272"/>
      <c r="S528" s="272"/>
      <c r="T528" s="27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4" t="s">
        <v>178</v>
      </c>
      <c r="AU528" s="274" t="s">
        <v>89</v>
      </c>
      <c r="AV528" s="15" t="s">
        <v>176</v>
      </c>
      <c r="AW528" s="15" t="s">
        <v>36</v>
      </c>
      <c r="AX528" s="15" t="s">
        <v>87</v>
      </c>
      <c r="AY528" s="274" t="s">
        <v>170</v>
      </c>
    </row>
    <row r="529" s="2" customFormat="1" ht="24.15" customHeight="1">
      <c r="A529" s="39"/>
      <c r="B529" s="40"/>
      <c r="C529" s="228" t="s">
        <v>528</v>
      </c>
      <c r="D529" s="228" t="s">
        <v>172</v>
      </c>
      <c r="E529" s="229" t="s">
        <v>529</v>
      </c>
      <c r="F529" s="230" t="s">
        <v>530</v>
      </c>
      <c r="G529" s="231" t="s">
        <v>175</v>
      </c>
      <c r="H529" s="232">
        <v>9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44</v>
      </c>
      <c r="O529" s="92"/>
      <c r="P529" s="238">
        <f>O529*H529</f>
        <v>0</v>
      </c>
      <c r="Q529" s="238">
        <v>0.54605000000000004</v>
      </c>
      <c r="R529" s="238">
        <f>Q529*H529</f>
        <v>4.9144500000000004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176</v>
      </c>
      <c r="AT529" s="240" t="s">
        <v>172</v>
      </c>
      <c r="AU529" s="240" t="s">
        <v>89</v>
      </c>
      <c r="AY529" s="18" t="s">
        <v>170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87</v>
      </c>
      <c r="BK529" s="241">
        <f>ROUND(I529*H529,2)</f>
        <v>0</v>
      </c>
      <c r="BL529" s="18" t="s">
        <v>176</v>
      </c>
      <c r="BM529" s="240" t="s">
        <v>531</v>
      </c>
    </row>
    <row r="530" s="13" customFormat="1">
      <c r="A530" s="13"/>
      <c r="B530" s="242"/>
      <c r="C530" s="243"/>
      <c r="D530" s="244" t="s">
        <v>178</v>
      </c>
      <c r="E530" s="245" t="s">
        <v>1</v>
      </c>
      <c r="F530" s="246" t="s">
        <v>524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178</v>
      </c>
      <c r="AU530" s="252" t="s">
        <v>89</v>
      </c>
      <c r="AV530" s="13" t="s">
        <v>87</v>
      </c>
      <c r="AW530" s="13" t="s">
        <v>36</v>
      </c>
      <c r="AX530" s="13" t="s">
        <v>79</v>
      </c>
      <c r="AY530" s="252" t="s">
        <v>170</v>
      </c>
    </row>
    <row r="531" s="13" customFormat="1">
      <c r="A531" s="13"/>
      <c r="B531" s="242"/>
      <c r="C531" s="243"/>
      <c r="D531" s="244" t="s">
        <v>178</v>
      </c>
      <c r="E531" s="245" t="s">
        <v>1</v>
      </c>
      <c r="F531" s="246" t="s">
        <v>195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178</v>
      </c>
      <c r="AU531" s="252" t="s">
        <v>89</v>
      </c>
      <c r="AV531" s="13" t="s">
        <v>87</v>
      </c>
      <c r="AW531" s="13" t="s">
        <v>36</v>
      </c>
      <c r="AX531" s="13" t="s">
        <v>79</v>
      </c>
      <c r="AY531" s="252" t="s">
        <v>170</v>
      </c>
    </row>
    <row r="532" s="13" customFormat="1">
      <c r="A532" s="13"/>
      <c r="B532" s="242"/>
      <c r="C532" s="243"/>
      <c r="D532" s="244" t="s">
        <v>178</v>
      </c>
      <c r="E532" s="245" t="s">
        <v>1</v>
      </c>
      <c r="F532" s="246" t="s">
        <v>196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178</v>
      </c>
      <c r="AU532" s="252" t="s">
        <v>89</v>
      </c>
      <c r="AV532" s="13" t="s">
        <v>87</v>
      </c>
      <c r="AW532" s="13" t="s">
        <v>36</v>
      </c>
      <c r="AX532" s="13" t="s">
        <v>79</v>
      </c>
      <c r="AY532" s="252" t="s">
        <v>170</v>
      </c>
    </row>
    <row r="533" s="13" customFormat="1">
      <c r="A533" s="13"/>
      <c r="B533" s="242"/>
      <c r="C533" s="243"/>
      <c r="D533" s="244" t="s">
        <v>178</v>
      </c>
      <c r="E533" s="245" t="s">
        <v>1</v>
      </c>
      <c r="F533" s="246" t="s">
        <v>387</v>
      </c>
      <c r="G533" s="243"/>
      <c r="H533" s="245" t="s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178</v>
      </c>
      <c r="AU533" s="252" t="s">
        <v>89</v>
      </c>
      <c r="AV533" s="13" t="s">
        <v>87</v>
      </c>
      <c r="AW533" s="13" t="s">
        <v>36</v>
      </c>
      <c r="AX533" s="13" t="s">
        <v>79</v>
      </c>
      <c r="AY533" s="252" t="s">
        <v>170</v>
      </c>
    </row>
    <row r="534" s="14" customFormat="1">
      <c r="A534" s="14"/>
      <c r="B534" s="253"/>
      <c r="C534" s="254"/>
      <c r="D534" s="244" t="s">
        <v>178</v>
      </c>
      <c r="E534" s="255" t="s">
        <v>1</v>
      </c>
      <c r="F534" s="256" t="s">
        <v>532</v>
      </c>
      <c r="G534" s="254"/>
      <c r="H534" s="257">
        <v>5.1749999999999998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178</v>
      </c>
      <c r="AU534" s="263" t="s">
        <v>89</v>
      </c>
      <c r="AV534" s="14" t="s">
        <v>89</v>
      </c>
      <c r="AW534" s="14" t="s">
        <v>36</v>
      </c>
      <c r="AX534" s="14" t="s">
        <v>79</v>
      </c>
      <c r="AY534" s="263" t="s">
        <v>170</v>
      </c>
    </row>
    <row r="535" s="14" customFormat="1">
      <c r="A535" s="14"/>
      <c r="B535" s="253"/>
      <c r="C535" s="254"/>
      <c r="D535" s="244" t="s">
        <v>178</v>
      </c>
      <c r="E535" s="255" t="s">
        <v>1</v>
      </c>
      <c r="F535" s="256" t="s">
        <v>533</v>
      </c>
      <c r="G535" s="254"/>
      <c r="H535" s="257">
        <v>3.8250000000000002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178</v>
      </c>
      <c r="AU535" s="263" t="s">
        <v>89</v>
      </c>
      <c r="AV535" s="14" t="s">
        <v>89</v>
      </c>
      <c r="AW535" s="14" t="s">
        <v>36</v>
      </c>
      <c r="AX535" s="14" t="s">
        <v>79</v>
      </c>
      <c r="AY535" s="263" t="s">
        <v>170</v>
      </c>
    </row>
    <row r="536" s="15" customFormat="1">
      <c r="A536" s="15"/>
      <c r="B536" s="264"/>
      <c r="C536" s="265"/>
      <c r="D536" s="244" t="s">
        <v>178</v>
      </c>
      <c r="E536" s="266" t="s">
        <v>1</v>
      </c>
      <c r="F536" s="267" t="s">
        <v>183</v>
      </c>
      <c r="G536" s="265"/>
      <c r="H536" s="268">
        <v>9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178</v>
      </c>
      <c r="AU536" s="274" t="s">
        <v>89</v>
      </c>
      <c r="AV536" s="15" t="s">
        <v>176</v>
      </c>
      <c r="AW536" s="15" t="s">
        <v>36</v>
      </c>
      <c r="AX536" s="15" t="s">
        <v>87</v>
      </c>
      <c r="AY536" s="274" t="s">
        <v>170</v>
      </c>
    </row>
    <row r="537" s="2" customFormat="1" ht="24.15" customHeight="1">
      <c r="A537" s="39"/>
      <c r="B537" s="40"/>
      <c r="C537" s="228" t="s">
        <v>534</v>
      </c>
      <c r="D537" s="228" t="s">
        <v>172</v>
      </c>
      <c r="E537" s="229" t="s">
        <v>535</v>
      </c>
      <c r="F537" s="230" t="s">
        <v>536</v>
      </c>
      <c r="G537" s="231" t="s">
        <v>175</v>
      </c>
      <c r="H537" s="232">
        <v>115.193</v>
      </c>
      <c r="I537" s="233"/>
      <c r="J537" s="234">
        <f>ROUND(I537*H537,2)</f>
        <v>0</v>
      </c>
      <c r="K537" s="235"/>
      <c r="L537" s="45"/>
      <c r="M537" s="236" t="s">
        <v>1</v>
      </c>
      <c r="N537" s="237" t="s">
        <v>44</v>
      </c>
      <c r="O537" s="92"/>
      <c r="P537" s="238">
        <f>O537*H537</f>
        <v>0</v>
      </c>
      <c r="Q537" s="238">
        <v>0.17763999999999999</v>
      </c>
      <c r="R537" s="238">
        <f>Q537*H537</f>
        <v>20.462884519999999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176</v>
      </c>
      <c r="AT537" s="240" t="s">
        <v>172</v>
      </c>
      <c r="AU537" s="240" t="s">
        <v>89</v>
      </c>
      <c r="AY537" s="18" t="s">
        <v>170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87</v>
      </c>
      <c r="BK537" s="241">
        <f>ROUND(I537*H537,2)</f>
        <v>0</v>
      </c>
      <c r="BL537" s="18" t="s">
        <v>176</v>
      </c>
      <c r="BM537" s="240" t="s">
        <v>537</v>
      </c>
    </row>
    <row r="538" s="13" customFormat="1">
      <c r="A538" s="13"/>
      <c r="B538" s="242"/>
      <c r="C538" s="243"/>
      <c r="D538" s="244" t="s">
        <v>178</v>
      </c>
      <c r="E538" s="245" t="s">
        <v>1</v>
      </c>
      <c r="F538" s="246" t="s">
        <v>524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178</v>
      </c>
      <c r="AU538" s="252" t="s">
        <v>89</v>
      </c>
      <c r="AV538" s="13" t="s">
        <v>87</v>
      </c>
      <c r="AW538" s="13" t="s">
        <v>36</v>
      </c>
      <c r="AX538" s="13" t="s">
        <v>79</v>
      </c>
      <c r="AY538" s="252" t="s">
        <v>170</v>
      </c>
    </row>
    <row r="539" s="13" customFormat="1">
      <c r="A539" s="13"/>
      <c r="B539" s="242"/>
      <c r="C539" s="243"/>
      <c r="D539" s="244" t="s">
        <v>178</v>
      </c>
      <c r="E539" s="245" t="s">
        <v>1</v>
      </c>
      <c r="F539" s="246" t="s">
        <v>195</v>
      </c>
      <c r="G539" s="243"/>
      <c r="H539" s="245" t="s">
        <v>1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178</v>
      </c>
      <c r="AU539" s="252" t="s">
        <v>89</v>
      </c>
      <c r="AV539" s="13" t="s">
        <v>87</v>
      </c>
      <c r="AW539" s="13" t="s">
        <v>36</v>
      </c>
      <c r="AX539" s="13" t="s">
        <v>79</v>
      </c>
      <c r="AY539" s="252" t="s">
        <v>170</v>
      </c>
    </row>
    <row r="540" s="13" customFormat="1">
      <c r="A540" s="13"/>
      <c r="B540" s="242"/>
      <c r="C540" s="243"/>
      <c r="D540" s="244" t="s">
        <v>178</v>
      </c>
      <c r="E540" s="245" t="s">
        <v>1</v>
      </c>
      <c r="F540" s="246" t="s">
        <v>538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178</v>
      </c>
      <c r="AU540" s="252" t="s">
        <v>89</v>
      </c>
      <c r="AV540" s="13" t="s">
        <v>87</v>
      </c>
      <c r="AW540" s="13" t="s">
        <v>36</v>
      </c>
      <c r="AX540" s="13" t="s">
        <v>79</v>
      </c>
      <c r="AY540" s="252" t="s">
        <v>170</v>
      </c>
    </row>
    <row r="541" s="14" customFormat="1">
      <c r="A541" s="14"/>
      <c r="B541" s="253"/>
      <c r="C541" s="254"/>
      <c r="D541" s="244" t="s">
        <v>178</v>
      </c>
      <c r="E541" s="255" t="s">
        <v>1</v>
      </c>
      <c r="F541" s="256" t="s">
        <v>539</v>
      </c>
      <c r="G541" s="254"/>
      <c r="H541" s="257">
        <v>78.599999999999994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178</v>
      </c>
      <c r="AU541" s="263" t="s">
        <v>89</v>
      </c>
      <c r="AV541" s="14" t="s">
        <v>89</v>
      </c>
      <c r="AW541" s="14" t="s">
        <v>36</v>
      </c>
      <c r="AX541" s="14" t="s">
        <v>79</v>
      </c>
      <c r="AY541" s="263" t="s">
        <v>170</v>
      </c>
    </row>
    <row r="542" s="14" customFormat="1">
      <c r="A542" s="14"/>
      <c r="B542" s="253"/>
      <c r="C542" s="254"/>
      <c r="D542" s="244" t="s">
        <v>178</v>
      </c>
      <c r="E542" s="255" t="s">
        <v>1</v>
      </c>
      <c r="F542" s="256" t="s">
        <v>540</v>
      </c>
      <c r="G542" s="254"/>
      <c r="H542" s="257">
        <v>36.593000000000004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178</v>
      </c>
      <c r="AU542" s="263" t="s">
        <v>89</v>
      </c>
      <c r="AV542" s="14" t="s">
        <v>89</v>
      </c>
      <c r="AW542" s="14" t="s">
        <v>36</v>
      </c>
      <c r="AX542" s="14" t="s">
        <v>79</v>
      </c>
      <c r="AY542" s="263" t="s">
        <v>170</v>
      </c>
    </row>
    <row r="543" s="15" customFormat="1">
      <c r="A543" s="15"/>
      <c r="B543" s="264"/>
      <c r="C543" s="265"/>
      <c r="D543" s="244" t="s">
        <v>178</v>
      </c>
      <c r="E543" s="266" t="s">
        <v>1</v>
      </c>
      <c r="F543" s="267" t="s">
        <v>183</v>
      </c>
      <c r="G543" s="265"/>
      <c r="H543" s="268">
        <v>115.193</v>
      </c>
      <c r="I543" s="269"/>
      <c r="J543" s="265"/>
      <c r="K543" s="265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178</v>
      </c>
      <c r="AU543" s="274" t="s">
        <v>89</v>
      </c>
      <c r="AV543" s="15" t="s">
        <v>176</v>
      </c>
      <c r="AW543" s="15" t="s">
        <v>36</v>
      </c>
      <c r="AX543" s="15" t="s">
        <v>87</v>
      </c>
      <c r="AY543" s="274" t="s">
        <v>170</v>
      </c>
    </row>
    <row r="544" s="2" customFormat="1" ht="24.15" customHeight="1">
      <c r="A544" s="39"/>
      <c r="B544" s="40"/>
      <c r="C544" s="228" t="s">
        <v>541</v>
      </c>
      <c r="D544" s="228" t="s">
        <v>172</v>
      </c>
      <c r="E544" s="229" t="s">
        <v>542</v>
      </c>
      <c r="F544" s="230" t="s">
        <v>543</v>
      </c>
      <c r="G544" s="231" t="s">
        <v>175</v>
      </c>
      <c r="H544" s="232">
        <v>3.4199999999999999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44</v>
      </c>
      <c r="O544" s="92"/>
      <c r="P544" s="238">
        <f>O544*H544</f>
        <v>0</v>
      </c>
      <c r="Q544" s="238">
        <v>0.18104999999999999</v>
      </c>
      <c r="R544" s="238">
        <f>Q544*H544</f>
        <v>0.61919099999999994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176</v>
      </c>
      <c r="AT544" s="240" t="s">
        <v>172</v>
      </c>
      <c r="AU544" s="240" t="s">
        <v>89</v>
      </c>
      <c r="AY544" s="18" t="s">
        <v>170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87</v>
      </c>
      <c r="BK544" s="241">
        <f>ROUND(I544*H544,2)</f>
        <v>0</v>
      </c>
      <c r="BL544" s="18" t="s">
        <v>176</v>
      </c>
      <c r="BM544" s="240" t="s">
        <v>544</v>
      </c>
    </row>
    <row r="545" s="13" customFormat="1">
      <c r="A545" s="13"/>
      <c r="B545" s="242"/>
      <c r="C545" s="243"/>
      <c r="D545" s="244" t="s">
        <v>178</v>
      </c>
      <c r="E545" s="245" t="s">
        <v>1</v>
      </c>
      <c r="F545" s="246" t="s">
        <v>524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178</v>
      </c>
      <c r="AU545" s="252" t="s">
        <v>89</v>
      </c>
      <c r="AV545" s="13" t="s">
        <v>87</v>
      </c>
      <c r="AW545" s="13" t="s">
        <v>36</v>
      </c>
      <c r="AX545" s="13" t="s">
        <v>79</v>
      </c>
      <c r="AY545" s="252" t="s">
        <v>170</v>
      </c>
    </row>
    <row r="546" s="13" customFormat="1">
      <c r="A546" s="13"/>
      <c r="B546" s="242"/>
      <c r="C546" s="243"/>
      <c r="D546" s="244" t="s">
        <v>178</v>
      </c>
      <c r="E546" s="245" t="s">
        <v>1</v>
      </c>
      <c r="F546" s="246" t="s">
        <v>195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178</v>
      </c>
      <c r="AU546" s="252" t="s">
        <v>89</v>
      </c>
      <c r="AV546" s="13" t="s">
        <v>87</v>
      </c>
      <c r="AW546" s="13" t="s">
        <v>36</v>
      </c>
      <c r="AX546" s="13" t="s">
        <v>79</v>
      </c>
      <c r="AY546" s="252" t="s">
        <v>170</v>
      </c>
    </row>
    <row r="547" s="13" customFormat="1">
      <c r="A547" s="13"/>
      <c r="B547" s="242"/>
      <c r="C547" s="243"/>
      <c r="D547" s="244" t="s">
        <v>178</v>
      </c>
      <c r="E547" s="245" t="s">
        <v>1</v>
      </c>
      <c r="F547" s="246" t="s">
        <v>545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178</v>
      </c>
      <c r="AU547" s="252" t="s">
        <v>89</v>
      </c>
      <c r="AV547" s="13" t="s">
        <v>87</v>
      </c>
      <c r="AW547" s="13" t="s">
        <v>36</v>
      </c>
      <c r="AX547" s="13" t="s">
        <v>79</v>
      </c>
      <c r="AY547" s="252" t="s">
        <v>170</v>
      </c>
    </row>
    <row r="548" s="14" customFormat="1">
      <c r="A548" s="14"/>
      <c r="B548" s="253"/>
      <c r="C548" s="254"/>
      <c r="D548" s="244" t="s">
        <v>178</v>
      </c>
      <c r="E548" s="255" t="s">
        <v>1</v>
      </c>
      <c r="F548" s="256" t="s">
        <v>546</v>
      </c>
      <c r="G548" s="254"/>
      <c r="H548" s="257">
        <v>2.9700000000000002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178</v>
      </c>
      <c r="AU548" s="263" t="s">
        <v>89</v>
      </c>
      <c r="AV548" s="14" t="s">
        <v>89</v>
      </c>
      <c r="AW548" s="14" t="s">
        <v>36</v>
      </c>
      <c r="AX548" s="14" t="s">
        <v>79</v>
      </c>
      <c r="AY548" s="263" t="s">
        <v>170</v>
      </c>
    </row>
    <row r="549" s="16" customFormat="1">
      <c r="A549" s="16"/>
      <c r="B549" s="275"/>
      <c r="C549" s="276"/>
      <c r="D549" s="244" t="s">
        <v>178</v>
      </c>
      <c r="E549" s="277" t="s">
        <v>1</v>
      </c>
      <c r="F549" s="278" t="s">
        <v>221</v>
      </c>
      <c r="G549" s="276"/>
      <c r="H549" s="279">
        <v>2.9700000000000002</v>
      </c>
      <c r="I549" s="280"/>
      <c r="J549" s="276"/>
      <c r="K549" s="276"/>
      <c r="L549" s="281"/>
      <c r="M549" s="282"/>
      <c r="N549" s="283"/>
      <c r="O549" s="283"/>
      <c r="P549" s="283"/>
      <c r="Q549" s="283"/>
      <c r="R549" s="283"/>
      <c r="S549" s="283"/>
      <c r="T549" s="284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5" t="s">
        <v>178</v>
      </c>
      <c r="AU549" s="285" t="s">
        <v>89</v>
      </c>
      <c r="AV549" s="16" t="s">
        <v>189</v>
      </c>
      <c r="AW549" s="16" t="s">
        <v>36</v>
      </c>
      <c r="AX549" s="16" t="s">
        <v>79</v>
      </c>
      <c r="AY549" s="285" t="s">
        <v>170</v>
      </c>
    </row>
    <row r="550" s="13" customFormat="1">
      <c r="A550" s="13"/>
      <c r="B550" s="242"/>
      <c r="C550" s="243"/>
      <c r="D550" s="244" t="s">
        <v>178</v>
      </c>
      <c r="E550" s="245" t="s">
        <v>1</v>
      </c>
      <c r="F550" s="246" t="s">
        <v>195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178</v>
      </c>
      <c r="AU550" s="252" t="s">
        <v>89</v>
      </c>
      <c r="AV550" s="13" t="s">
        <v>87</v>
      </c>
      <c r="AW550" s="13" t="s">
        <v>36</v>
      </c>
      <c r="AX550" s="13" t="s">
        <v>79</v>
      </c>
      <c r="AY550" s="252" t="s">
        <v>170</v>
      </c>
    </row>
    <row r="551" s="13" customFormat="1">
      <c r="A551" s="13"/>
      <c r="B551" s="242"/>
      <c r="C551" s="243"/>
      <c r="D551" s="244" t="s">
        <v>178</v>
      </c>
      <c r="E551" s="245" t="s">
        <v>1</v>
      </c>
      <c r="F551" s="246" t="s">
        <v>547</v>
      </c>
      <c r="G551" s="243"/>
      <c r="H551" s="245" t="s">
        <v>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178</v>
      </c>
      <c r="AU551" s="252" t="s">
        <v>89</v>
      </c>
      <c r="AV551" s="13" t="s">
        <v>87</v>
      </c>
      <c r="AW551" s="13" t="s">
        <v>36</v>
      </c>
      <c r="AX551" s="13" t="s">
        <v>79</v>
      </c>
      <c r="AY551" s="252" t="s">
        <v>170</v>
      </c>
    </row>
    <row r="552" s="13" customFormat="1">
      <c r="A552" s="13"/>
      <c r="B552" s="242"/>
      <c r="C552" s="243"/>
      <c r="D552" s="244" t="s">
        <v>178</v>
      </c>
      <c r="E552" s="245" t="s">
        <v>1</v>
      </c>
      <c r="F552" s="246" t="s">
        <v>548</v>
      </c>
      <c r="G552" s="243"/>
      <c r="H552" s="245" t="s">
        <v>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178</v>
      </c>
      <c r="AU552" s="252" t="s">
        <v>89</v>
      </c>
      <c r="AV552" s="13" t="s">
        <v>87</v>
      </c>
      <c r="AW552" s="13" t="s">
        <v>36</v>
      </c>
      <c r="AX552" s="13" t="s">
        <v>79</v>
      </c>
      <c r="AY552" s="252" t="s">
        <v>170</v>
      </c>
    </row>
    <row r="553" s="14" customFormat="1">
      <c r="A553" s="14"/>
      <c r="B553" s="253"/>
      <c r="C553" s="254"/>
      <c r="D553" s="244" t="s">
        <v>178</v>
      </c>
      <c r="E553" s="255" t="s">
        <v>1</v>
      </c>
      <c r="F553" s="256" t="s">
        <v>549</v>
      </c>
      <c r="G553" s="254"/>
      <c r="H553" s="257">
        <v>0.45000000000000001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178</v>
      </c>
      <c r="AU553" s="263" t="s">
        <v>89</v>
      </c>
      <c r="AV553" s="14" t="s">
        <v>89</v>
      </c>
      <c r="AW553" s="14" t="s">
        <v>36</v>
      </c>
      <c r="AX553" s="14" t="s">
        <v>79</v>
      </c>
      <c r="AY553" s="263" t="s">
        <v>170</v>
      </c>
    </row>
    <row r="554" s="16" customFormat="1">
      <c r="A554" s="16"/>
      <c r="B554" s="275"/>
      <c r="C554" s="276"/>
      <c r="D554" s="244" t="s">
        <v>178</v>
      </c>
      <c r="E554" s="277" t="s">
        <v>1</v>
      </c>
      <c r="F554" s="278" t="s">
        <v>221</v>
      </c>
      <c r="G554" s="276"/>
      <c r="H554" s="279">
        <v>0.45000000000000001</v>
      </c>
      <c r="I554" s="280"/>
      <c r="J554" s="276"/>
      <c r="K554" s="276"/>
      <c r="L554" s="281"/>
      <c r="M554" s="282"/>
      <c r="N554" s="283"/>
      <c r="O554" s="283"/>
      <c r="P554" s="283"/>
      <c r="Q554" s="283"/>
      <c r="R554" s="283"/>
      <c r="S554" s="283"/>
      <c r="T554" s="284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85" t="s">
        <v>178</v>
      </c>
      <c r="AU554" s="285" t="s">
        <v>89</v>
      </c>
      <c r="AV554" s="16" t="s">
        <v>189</v>
      </c>
      <c r="AW554" s="16" t="s">
        <v>36</v>
      </c>
      <c r="AX554" s="16" t="s">
        <v>79</v>
      </c>
      <c r="AY554" s="285" t="s">
        <v>170</v>
      </c>
    </row>
    <row r="555" s="15" customFormat="1">
      <c r="A555" s="15"/>
      <c r="B555" s="264"/>
      <c r="C555" s="265"/>
      <c r="D555" s="244" t="s">
        <v>178</v>
      </c>
      <c r="E555" s="266" t="s">
        <v>1</v>
      </c>
      <c r="F555" s="267" t="s">
        <v>183</v>
      </c>
      <c r="G555" s="265"/>
      <c r="H555" s="268">
        <v>3.4199999999999999</v>
      </c>
      <c r="I555" s="269"/>
      <c r="J555" s="265"/>
      <c r="K555" s="265"/>
      <c r="L555" s="270"/>
      <c r="M555" s="271"/>
      <c r="N555" s="272"/>
      <c r="O555" s="272"/>
      <c r="P555" s="272"/>
      <c r="Q555" s="272"/>
      <c r="R555" s="272"/>
      <c r="S555" s="272"/>
      <c r="T555" s="273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4" t="s">
        <v>178</v>
      </c>
      <c r="AU555" s="274" t="s">
        <v>89</v>
      </c>
      <c r="AV555" s="15" t="s">
        <v>176</v>
      </c>
      <c r="AW555" s="15" t="s">
        <v>36</v>
      </c>
      <c r="AX555" s="15" t="s">
        <v>87</v>
      </c>
      <c r="AY555" s="274" t="s">
        <v>170</v>
      </c>
    </row>
    <row r="556" s="2" customFormat="1" ht="14.4" customHeight="1">
      <c r="A556" s="39"/>
      <c r="B556" s="40"/>
      <c r="C556" s="228" t="s">
        <v>550</v>
      </c>
      <c r="D556" s="228" t="s">
        <v>172</v>
      </c>
      <c r="E556" s="229" t="s">
        <v>551</v>
      </c>
      <c r="F556" s="230" t="s">
        <v>552</v>
      </c>
      <c r="G556" s="231" t="s">
        <v>290</v>
      </c>
      <c r="H556" s="232">
        <v>0.079000000000000001</v>
      </c>
      <c r="I556" s="233"/>
      <c r="J556" s="234">
        <f>ROUND(I556*H556,2)</f>
        <v>0</v>
      </c>
      <c r="K556" s="235"/>
      <c r="L556" s="45"/>
      <c r="M556" s="236" t="s">
        <v>1</v>
      </c>
      <c r="N556" s="237" t="s">
        <v>44</v>
      </c>
      <c r="O556" s="92"/>
      <c r="P556" s="238">
        <f>O556*H556</f>
        <v>0</v>
      </c>
      <c r="Q556" s="238">
        <v>1.04922</v>
      </c>
      <c r="R556" s="238">
        <f>Q556*H556</f>
        <v>0.082888379999999998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176</v>
      </c>
      <c r="AT556" s="240" t="s">
        <v>172</v>
      </c>
      <c r="AU556" s="240" t="s">
        <v>89</v>
      </c>
      <c r="AY556" s="18" t="s">
        <v>170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87</v>
      </c>
      <c r="BK556" s="241">
        <f>ROUND(I556*H556,2)</f>
        <v>0</v>
      </c>
      <c r="BL556" s="18" t="s">
        <v>176</v>
      </c>
      <c r="BM556" s="240" t="s">
        <v>553</v>
      </c>
    </row>
    <row r="557" s="13" customFormat="1">
      <c r="A557" s="13"/>
      <c r="B557" s="242"/>
      <c r="C557" s="243"/>
      <c r="D557" s="244" t="s">
        <v>178</v>
      </c>
      <c r="E557" s="245" t="s">
        <v>1</v>
      </c>
      <c r="F557" s="246" t="s">
        <v>524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178</v>
      </c>
      <c r="AU557" s="252" t="s">
        <v>89</v>
      </c>
      <c r="AV557" s="13" t="s">
        <v>87</v>
      </c>
      <c r="AW557" s="13" t="s">
        <v>36</v>
      </c>
      <c r="AX557" s="13" t="s">
        <v>79</v>
      </c>
      <c r="AY557" s="252" t="s">
        <v>170</v>
      </c>
    </row>
    <row r="558" s="13" customFormat="1">
      <c r="A558" s="13"/>
      <c r="B558" s="242"/>
      <c r="C558" s="243"/>
      <c r="D558" s="244" t="s">
        <v>178</v>
      </c>
      <c r="E558" s="245" t="s">
        <v>1</v>
      </c>
      <c r="F558" s="246" t="s">
        <v>195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178</v>
      </c>
      <c r="AU558" s="252" t="s">
        <v>89</v>
      </c>
      <c r="AV558" s="13" t="s">
        <v>87</v>
      </c>
      <c r="AW558" s="13" t="s">
        <v>36</v>
      </c>
      <c r="AX558" s="13" t="s">
        <v>79</v>
      </c>
      <c r="AY558" s="252" t="s">
        <v>170</v>
      </c>
    </row>
    <row r="559" s="13" customFormat="1">
      <c r="A559" s="13"/>
      <c r="B559" s="242"/>
      <c r="C559" s="243"/>
      <c r="D559" s="244" t="s">
        <v>178</v>
      </c>
      <c r="E559" s="245" t="s">
        <v>1</v>
      </c>
      <c r="F559" s="246" t="s">
        <v>196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178</v>
      </c>
      <c r="AU559" s="252" t="s">
        <v>89</v>
      </c>
      <c r="AV559" s="13" t="s">
        <v>87</v>
      </c>
      <c r="AW559" s="13" t="s">
        <v>36</v>
      </c>
      <c r="AX559" s="13" t="s">
        <v>79</v>
      </c>
      <c r="AY559" s="252" t="s">
        <v>170</v>
      </c>
    </row>
    <row r="560" s="13" customFormat="1">
      <c r="A560" s="13"/>
      <c r="B560" s="242"/>
      <c r="C560" s="243"/>
      <c r="D560" s="244" t="s">
        <v>178</v>
      </c>
      <c r="E560" s="245" t="s">
        <v>1</v>
      </c>
      <c r="F560" s="246" t="s">
        <v>525</v>
      </c>
      <c r="G560" s="243"/>
      <c r="H560" s="245" t="s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178</v>
      </c>
      <c r="AU560" s="252" t="s">
        <v>89</v>
      </c>
      <c r="AV560" s="13" t="s">
        <v>87</v>
      </c>
      <c r="AW560" s="13" t="s">
        <v>36</v>
      </c>
      <c r="AX560" s="13" t="s">
        <v>79</v>
      </c>
      <c r="AY560" s="252" t="s">
        <v>170</v>
      </c>
    </row>
    <row r="561" s="13" customFormat="1">
      <c r="A561" s="13"/>
      <c r="B561" s="242"/>
      <c r="C561" s="243"/>
      <c r="D561" s="244" t="s">
        <v>178</v>
      </c>
      <c r="E561" s="245" t="s">
        <v>1</v>
      </c>
      <c r="F561" s="246" t="s">
        <v>554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178</v>
      </c>
      <c r="AU561" s="252" t="s">
        <v>89</v>
      </c>
      <c r="AV561" s="13" t="s">
        <v>87</v>
      </c>
      <c r="AW561" s="13" t="s">
        <v>36</v>
      </c>
      <c r="AX561" s="13" t="s">
        <v>79</v>
      </c>
      <c r="AY561" s="252" t="s">
        <v>170</v>
      </c>
    </row>
    <row r="562" s="14" customFormat="1">
      <c r="A562" s="14"/>
      <c r="B562" s="253"/>
      <c r="C562" s="254"/>
      <c r="D562" s="244" t="s">
        <v>178</v>
      </c>
      <c r="E562" s="255" t="s">
        <v>1</v>
      </c>
      <c r="F562" s="256" t="s">
        <v>555</v>
      </c>
      <c r="G562" s="254"/>
      <c r="H562" s="257">
        <v>0.033000000000000002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178</v>
      </c>
      <c r="AU562" s="263" t="s">
        <v>89</v>
      </c>
      <c r="AV562" s="14" t="s">
        <v>89</v>
      </c>
      <c r="AW562" s="14" t="s">
        <v>36</v>
      </c>
      <c r="AX562" s="14" t="s">
        <v>79</v>
      </c>
      <c r="AY562" s="263" t="s">
        <v>170</v>
      </c>
    </row>
    <row r="563" s="14" customFormat="1">
      <c r="A563" s="14"/>
      <c r="B563" s="253"/>
      <c r="C563" s="254"/>
      <c r="D563" s="244" t="s">
        <v>178</v>
      </c>
      <c r="E563" s="255" t="s">
        <v>1</v>
      </c>
      <c r="F563" s="256" t="s">
        <v>556</v>
      </c>
      <c r="G563" s="254"/>
      <c r="H563" s="257">
        <v>0.0080000000000000002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178</v>
      </c>
      <c r="AU563" s="263" t="s">
        <v>89</v>
      </c>
      <c r="AV563" s="14" t="s">
        <v>89</v>
      </c>
      <c r="AW563" s="14" t="s">
        <v>36</v>
      </c>
      <c r="AX563" s="14" t="s">
        <v>79</v>
      </c>
      <c r="AY563" s="263" t="s">
        <v>170</v>
      </c>
    </row>
    <row r="564" s="13" customFormat="1">
      <c r="A564" s="13"/>
      <c r="B564" s="242"/>
      <c r="C564" s="243"/>
      <c r="D564" s="244" t="s">
        <v>178</v>
      </c>
      <c r="E564" s="245" t="s">
        <v>1</v>
      </c>
      <c r="F564" s="246" t="s">
        <v>557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178</v>
      </c>
      <c r="AU564" s="252" t="s">
        <v>89</v>
      </c>
      <c r="AV564" s="13" t="s">
        <v>87</v>
      </c>
      <c r="AW564" s="13" t="s">
        <v>36</v>
      </c>
      <c r="AX564" s="13" t="s">
        <v>79</v>
      </c>
      <c r="AY564" s="252" t="s">
        <v>170</v>
      </c>
    </row>
    <row r="565" s="14" customFormat="1">
      <c r="A565" s="14"/>
      <c r="B565" s="253"/>
      <c r="C565" s="254"/>
      <c r="D565" s="244" t="s">
        <v>178</v>
      </c>
      <c r="E565" s="255" t="s">
        <v>1</v>
      </c>
      <c r="F565" s="256" t="s">
        <v>558</v>
      </c>
      <c r="G565" s="254"/>
      <c r="H565" s="257">
        <v>0.0070000000000000001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178</v>
      </c>
      <c r="AU565" s="263" t="s">
        <v>89</v>
      </c>
      <c r="AV565" s="14" t="s">
        <v>89</v>
      </c>
      <c r="AW565" s="14" t="s">
        <v>36</v>
      </c>
      <c r="AX565" s="14" t="s">
        <v>79</v>
      </c>
      <c r="AY565" s="263" t="s">
        <v>170</v>
      </c>
    </row>
    <row r="566" s="14" customFormat="1">
      <c r="A566" s="14"/>
      <c r="B566" s="253"/>
      <c r="C566" s="254"/>
      <c r="D566" s="244" t="s">
        <v>178</v>
      </c>
      <c r="E566" s="255" t="s">
        <v>1</v>
      </c>
      <c r="F566" s="256" t="s">
        <v>559</v>
      </c>
      <c r="G566" s="254"/>
      <c r="H566" s="257">
        <v>0.002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178</v>
      </c>
      <c r="AU566" s="263" t="s">
        <v>89</v>
      </c>
      <c r="AV566" s="14" t="s">
        <v>89</v>
      </c>
      <c r="AW566" s="14" t="s">
        <v>36</v>
      </c>
      <c r="AX566" s="14" t="s">
        <v>79</v>
      </c>
      <c r="AY566" s="263" t="s">
        <v>170</v>
      </c>
    </row>
    <row r="567" s="16" customFormat="1">
      <c r="A567" s="16"/>
      <c r="B567" s="275"/>
      <c r="C567" s="276"/>
      <c r="D567" s="244" t="s">
        <v>178</v>
      </c>
      <c r="E567" s="277" t="s">
        <v>1</v>
      </c>
      <c r="F567" s="278" t="s">
        <v>221</v>
      </c>
      <c r="G567" s="276"/>
      <c r="H567" s="279">
        <v>0.050000000000000003</v>
      </c>
      <c r="I567" s="280"/>
      <c r="J567" s="276"/>
      <c r="K567" s="276"/>
      <c r="L567" s="281"/>
      <c r="M567" s="282"/>
      <c r="N567" s="283"/>
      <c r="O567" s="283"/>
      <c r="P567" s="283"/>
      <c r="Q567" s="283"/>
      <c r="R567" s="283"/>
      <c r="S567" s="283"/>
      <c r="T567" s="284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5" t="s">
        <v>178</v>
      </c>
      <c r="AU567" s="285" t="s">
        <v>89</v>
      </c>
      <c r="AV567" s="16" t="s">
        <v>189</v>
      </c>
      <c r="AW567" s="16" t="s">
        <v>36</v>
      </c>
      <c r="AX567" s="16" t="s">
        <v>79</v>
      </c>
      <c r="AY567" s="285" t="s">
        <v>170</v>
      </c>
    </row>
    <row r="568" s="13" customFormat="1">
      <c r="A568" s="13"/>
      <c r="B568" s="242"/>
      <c r="C568" s="243"/>
      <c r="D568" s="244" t="s">
        <v>178</v>
      </c>
      <c r="E568" s="245" t="s">
        <v>1</v>
      </c>
      <c r="F568" s="246" t="s">
        <v>387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178</v>
      </c>
      <c r="AU568" s="252" t="s">
        <v>89</v>
      </c>
      <c r="AV568" s="13" t="s">
        <v>87</v>
      </c>
      <c r="AW568" s="13" t="s">
        <v>36</v>
      </c>
      <c r="AX568" s="13" t="s">
        <v>79</v>
      </c>
      <c r="AY568" s="252" t="s">
        <v>170</v>
      </c>
    </row>
    <row r="569" s="13" customFormat="1">
      <c r="A569" s="13"/>
      <c r="B569" s="242"/>
      <c r="C569" s="243"/>
      <c r="D569" s="244" t="s">
        <v>178</v>
      </c>
      <c r="E569" s="245" t="s">
        <v>1</v>
      </c>
      <c r="F569" s="246" t="s">
        <v>554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178</v>
      </c>
      <c r="AU569" s="252" t="s">
        <v>89</v>
      </c>
      <c r="AV569" s="13" t="s">
        <v>87</v>
      </c>
      <c r="AW569" s="13" t="s">
        <v>36</v>
      </c>
      <c r="AX569" s="13" t="s">
        <v>79</v>
      </c>
      <c r="AY569" s="252" t="s">
        <v>170</v>
      </c>
    </row>
    <row r="570" s="14" customFormat="1">
      <c r="A570" s="14"/>
      <c r="B570" s="253"/>
      <c r="C570" s="254"/>
      <c r="D570" s="244" t="s">
        <v>178</v>
      </c>
      <c r="E570" s="255" t="s">
        <v>1</v>
      </c>
      <c r="F570" s="256" t="s">
        <v>560</v>
      </c>
      <c r="G570" s="254"/>
      <c r="H570" s="257">
        <v>0.017000000000000001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178</v>
      </c>
      <c r="AU570" s="263" t="s">
        <v>89</v>
      </c>
      <c r="AV570" s="14" t="s">
        <v>89</v>
      </c>
      <c r="AW570" s="14" t="s">
        <v>36</v>
      </c>
      <c r="AX570" s="14" t="s">
        <v>79</v>
      </c>
      <c r="AY570" s="263" t="s">
        <v>170</v>
      </c>
    </row>
    <row r="571" s="14" customFormat="1">
      <c r="A571" s="14"/>
      <c r="B571" s="253"/>
      <c r="C571" s="254"/>
      <c r="D571" s="244" t="s">
        <v>178</v>
      </c>
      <c r="E571" s="255" t="s">
        <v>1</v>
      </c>
      <c r="F571" s="256" t="s">
        <v>561</v>
      </c>
      <c r="G571" s="254"/>
      <c r="H571" s="257">
        <v>0.0050000000000000001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178</v>
      </c>
      <c r="AU571" s="263" t="s">
        <v>89</v>
      </c>
      <c r="AV571" s="14" t="s">
        <v>89</v>
      </c>
      <c r="AW571" s="14" t="s">
        <v>36</v>
      </c>
      <c r="AX571" s="14" t="s">
        <v>79</v>
      </c>
      <c r="AY571" s="263" t="s">
        <v>170</v>
      </c>
    </row>
    <row r="572" s="13" customFormat="1">
      <c r="A572" s="13"/>
      <c r="B572" s="242"/>
      <c r="C572" s="243"/>
      <c r="D572" s="244" t="s">
        <v>178</v>
      </c>
      <c r="E572" s="245" t="s">
        <v>1</v>
      </c>
      <c r="F572" s="246" t="s">
        <v>557</v>
      </c>
      <c r="G572" s="243"/>
      <c r="H572" s="245" t="s">
        <v>1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178</v>
      </c>
      <c r="AU572" s="252" t="s">
        <v>89</v>
      </c>
      <c r="AV572" s="13" t="s">
        <v>87</v>
      </c>
      <c r="AW572" s="13" t="s">
        <v>36</v>
      </c>
      <c r="AX572" s="13" t="s">
        <v>79</v>
      </c>
      <c r="AY572" s="252" t="s">
        <v>170</v>
      </c>
    </row>
    <row r="573" s="14" customFormat="1">
      <c r="A573" s="14"/>
      <c r="B573" s="253"/>
      <c r="C573" s="254"/>
      <c r="D573" s="244" t="s">
        <v>178</v>
      </c>
      <c r="E573" s="255" t="s">
        <v>1</v>
      </c>
      <c r="F573" s="256" t="s">
        <v>562</v>
      </c>
      <c r="G573" s="254"/>
      <c r="H573" s="257">
        <v>0.0040000000000000001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178</v>
      </c>
      <c r="AU573" s="263" t="s">
        <v>89</v>
      </c>
      <c r="AV573" s="14" t="s">
        <v>89</v>
      </c>
      <c r="AW573" s="14" t="s">
        <v>36</v>
      </c>
      <c r="AX573" s="14" t="s">
        <v>79</v>
      </c>
      <c r="AY573" s="263" t="s">
        <v>170</v>
      </c>
    </row>
    <row r="574" s="14" customFormat="1">
      <c r="A574" s="14"/>
      <c r="B574" s="253"/>
      <c r="C574" s="254"/>
      <c r="D574" s="244" t="s">
        <v>178</v>
      </c>
      <c r="E574" s="255" t="s">
        <v>1</v>
      </c>
      <c r="F574" s="256" t="s">
        <v>563</v>
      </c>
      <c r="G574" s="254"/>
      <c r="H574" s="257">
        <v>0.0030000000000000001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178</v>
      </c>
      <c r="AU574" s="263" t="s">
        <v>89</v>
      </c>
      <c r="AV574" s="14" t="s">
        <v>89</v>
      </c>
      <c r="AW574" s="14" t="s">
        <v>36</v>
      </c>
      <c r="AX574" s="14" t="s">
        <v>79</v>
      </c>
      <c r="AY574" s="263" t="s">
        <v>170</v>
      </c>
    </row>
    <row r="575" s="16" customFormat="1">
      <c r="A575" s="16"/>
      <c r="B575" s="275"/>
      <c r="C575" s="276"/>
      <c r="D575" s="244" t="s">
        <v>178</v>
      </c>
      <c r="E575" s="277" t="s">
        <v>1</v>
      </c>
      <c r="F575" s="278" t="s">
        <v>221</v>
      </c>
      <c r="G575" s="276"/>
      <c r="H575" s="279">
        <v>0.029000000000000001</v>
      </c>
      <c r="I575" s="280"/>
      <c r="J575" s="276"/>
      <c r="K575" s="276"/>
      <c r="L575" s="281"/>
      <c r="M575" s="282"/>
      <c r="N575" s="283"/>
      <c r="O575" s="283"/>
      <c r="P575" s="283"/>
      <c r="Q575" s="283"/>
      <c r="R575" s="283"/>
      <c r="S575" s="283"/>
      <c r="T575" s="284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5" t="s">
        <v>178</v>
      </c>
      <c r="AU575" s="285" t="s">
        <v>89</v>
      </c>
      <c r="AV575" s="16" t="s">
        <v>189</v>
      </c>
      <c r="AW575" s="16" t="s">
        <v>36</v>
      </c>
      <c r="AX575" s="16" t="s">
        <v>79</v>
      </c>
      <c r="AY575" s="285" t="s">
        <v>170</v>
      </c>
    </row>
    <row r="576" s="15" customFormat="1">
      <c r="A576" s="15"/>
      <c r="B576" s="264"/>
      <c r="C576" s="265"/>
      <c r="D576" s="244" t="s">
        <v>178</v>
      </c>
      <c r="E576" s="266" t="s">
        <v>1</v>
      </c>
      <c r="F576" s="267" t="s">
        <v>183</v>
      </c>
      <c r="G576" s="265"/>
      <c r="H576" s="268">
        <v>0.079000000000000001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178</v>
      </c>
      <c r="AU576" s="274" t="s">
        <v>89</v>
      </c>
      <c r="AV576" s="15" t="s">
        <v>176</v>
      </c>
      <c r="AW576" s="15" t="s">
        <v>36</v>
      </c>
      <c r="AX576" s="15" t="s">
        <v>87</v>
      </c>
      <c r="AY576" s="274" t="s">
        <v>170</v>
      </c>
    </row>
    <row r="577" s="2" customFormat="1" ht="14.4" customHeight="1">
      <c r="A577" s="39"/>
      <c r="B577" s="40"/>
      <c r="C577" s="228" t="s">
        <v>564</v>
      </c>
      <c r="D577" s="228" t="s">
        <v>172</v>
      </c>
      <c r="E577" s="229" t="s">
        <v>565</v>
      </c>
      <c r="F577" s="230" t="s">
        <v>566</v>
      </c>
      <c r="G577" s="231" t="s">
        <v>192</v>
      </c>
      <c r="H577" s="232">
        <v>0.17399999999999999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44</v>
      </c>
      <c r="O577" s="92"/>
      <c r="P577" s="238">
        <f>O577*H577</f>
        <v>0</v>
      </c>
      <c r="Q577" s="238">
        <v>1.94302</v>
      </c>
      <c r="R577" s="238">
        <f>Q577*H577</f>
        <v>0.33808547999999999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176</v>
      </c>
      <c r="AT577" s="240" t="s">
        <v>172</v>
      </c>
      <c r="AU577" s="240" t="s">
        <v>89</v>
      </c>
      <c r="AY577" s="18" t="s">
        <v>170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87</v>
      </c>
      <c r="BK577" s="241">
        <f>ROUND(I577*H577,2)</f>
        <v>0</v>
      </c>
      <c r="BL577" s="18" t="s">
        <v>176</v>
      </c>
      <c r="BM577" s="240" t="s">
        <v>567</v>
      </c>
    </row>
    <row r="578" s="13" customFormat="1">
      <c r="A578" s="13"/>
      <c r="B578" s="242"/>
      <c r="C578" s="243"/>
      <c r="D578" s="244" t="s">
        <v>178</v>
      </c>
      <c r="E578" s="245" t="s">
        <v>1</v>
      </c>
      <c r="F578" s="246" t="s">
        <v>524</v>
      </c>
      <c r="G578" s="243"/>
      <c r="H578" s="245" t="s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178</v>
      </c>
      <c r="AU578" s="252" t="s">
        <v>89</v>
      </c>
      <c r="AV578" s="13" t="s">
        <v>87</v>
      </c>
      <c r="AW578" s="13" t="s">
        <v>36</v>
      </c>
      <c r="AX578" s="13" t="s">
        <v>79</v>
      </c>
      <c r="AY578" s="252" t="s">
        <v>170</v>
      </c>
    </row>
    <row r="579" s="13" customFormat="1">
      <c r="A579" s="13"/>
      <c r="B579" s="242"/>
      <c r="C579" s="243"/>
      <c r="D579" s="244" t="s">
        <v>178</v>
      </c>
      <c r="E579" s="245" t="s">
        <v>1</v>
      </c>
      <c r="F579" s="246" t="s">
        <v>568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178</v>
      </c>
      <c r="AU579" s="252" t="s">
        <v>89</v>
      </c>
      <c r="AV579" s="13" t="s">
        <v>87</v>
      </c>
      <c r="AW579" s="13" t="s">
        <v>36</v>
      </c>
      <c r="AX579" s="13" t="s">
        <v>79</v>
      </c>
      <c r="AY579" s="252" t="s">
        <v>170</v>
      </c>
    </row>
    <row r="580" s="13" customFormat="1">
      <c r="A580" s="13"/>
      <c r="B580" s="242"/>
      <c r="C580" s="243"/>
      <c r="D580" s="244" t="s">
        <v>178</v>
      </c>
      <c r="E580" s="245" t="s">
        <v>1</v>
      </c>
      <c r="F580" s="246" t="s">
        <v>569</v>
      </c>
      <c r="G580" s="243"/>
      <c r="H580" s="245" t="s">
        <v>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178</v>
      </c>
      <c r="AU580" s="252" t="s">
        <v>89</v>
      </c>
      <c r="AV580" s="13" t="s">
        <v>87</v>
      </c>
      <c r="AW580" s="13" t="s">
        <v>36</v>
      </c>
      <c r="AX580" s="13" t="s">
        <v>79</v>
      </c>
      <c r="AY580" s="252" t="s">
        <v>170</v>
      </c>
    </row>
    <row r="581" s="14" customFormat="1">
      <c r="A581" s="14"/>
      <c r="B581" s="253"/>
      <c r="C581" s="254"/>
      <c r="D581" s="244" t="s">
        <v>178</v>
      </c>
      <c r="E581" s="255" t="s">
        <v>1</v>
      </c>
      <c r="F581" s="256" t="s">
        <v>570</v>
      </c>
      <c r="G581" s="254"/>
      <c r="H581" s="257">
        <v>0.089999999999999997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178</v>
      </c>
      <c r="AU581" s="263" t="s">
        <v>89</v>
      </c>
      <c r="AV581" s="14" t="s">
        <v>89</v>
      </c>
      <c r="AW581" s="14" t="s">
        <v>36</v>
      </c>
      <c r="AX581" s="14" t="s">
        <v>79</v>
      </c>
      <c r="AY581" s="263" t="s">
        <v>170</v>
      </c>
    </row>
    <row r="582" s="13" customFormat="1">
      <c r="A582" s="13"/>
      <c r="B582" s="242"/>
      <c r="C582" s="243"/>
      <c r="D582" s="244" t="s">
        <v>178</v>
      </c>
      <c r="E582" s="245" t="s">
        <v>1</v>
      </c>
      <c r="F582" s="246" t="s">
        <v>571</v>
      </c>
      <c r="G582" s="243"/>
      <c r="H582" s="245" t="s">
        <v>1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178</v>
      </c>
      <c r="AU582" s="252" t="s">
        <v>89</v>
      </c>
      <c r="AV582" s="13" t="s">
        <v>87</v>
      </c>
      <c r="AW582" s="13" t="s">
        <v>36</v>
      </c>
      <c r="AX582" s="13" t="s">
        <v>79</v>
      </c>
      <c r="AY582" s="252" t="s">
        <v>170</v>
      </c>
    </row>
    <row r="583" s="14" customFormat="1">
      <c r="A583" s="14"/>
      <c r="B583" s="253"/>
      <c r="C583" s="254"/>
      <c r="D583" s="244" t="s">
        <v>178</v>
      </c>
      <c r="E583" s="255" t="s">
        <v>1</v>
      </c>
      <c r="F583" s="256" t="s">
        <v>572</v>
      </c>
      <c r="G583" s="254"/>
      <c r="H583" s="257">
        <v>0.084000000000000005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178</v>
      </c>
      <c r="AU583" s="263" t="s">
        <v>89</v>
      </c>
      <c r="AV583" s="14" t="s">
        <v>89</v>
      </c>
      <c r="AW583" s="14" t="s">
        <v>36</v>
      </c>
      <c r="AX583" s="14" t="s">
        <v>79</v>
      </c>
      <c r="AY583" s="263" t="s">
        <v>170</v>
      </c>
    </row>
    <row r="584" s="15" customFormat="1">
      <c r="A584" s="15"/>
      <c r="B584" s="264"/>
      <c r="C584" s="265"/>
      <c r="D584" s="244" t="s">
        <v>178</v>
      </c>
      <c r="E584" s="266" t="s">
        <v>1</v>
      </c>
      <c r="F584" s="267" t="s">
        <v>183</v>
      </c>
      <c r="G584" s="265"/>
      <c r="H584" s="268">
        <v>0.17399999999999999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4" t="s">
        <v>178</v>
      </c>
      <c r="AU584" s="274" t="s">
        <v>89</v>
      </c>
      <c r="AV584" s="15" t="s">
        <v>176</v>
      </c>
      <c r="AW584" s="15" t="s">
        <v>36</v>
      </c>
      <c r="AX584" s="15" t="s">
        <v>87</v>
      </c>
      <c r="AY584" s="274" t="s">
        <v>170</v>
      </c>
    </row>
    <row r="585" s="2" customFormat="1" ht="24.15" customHeight="1">
      <c r="A585" s="39"/>
      <c r="B585" s="40"/>
      <c r="C585" s="228" t="s">
        <v>573</v>
      </c>
      <c r="D585" s="228" t="s">
        <v>172</v>
      </c>
      <c r="E585" s="229" t="s">
        <v>574</v>
      </c>
      <c r="F585" s="230" t="s">
        <v>575</v>
      </c>
      <c r="G585" s="231" t="s">
        <v>290</v>
      </c>
      <c r="H585" s="232">
        <v>1.0329999999999999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44</v>
      </c>
      <c r="O585" s="92"/>
      <c r="P585" s="238">
        <f>O585*H585</f>
        <v>0</v>
      </c>
      <c r="Q585" s="238">
        <v>1.0900000000000001</v>
      </c>
      <c r="R585" s="238">
        <f>Q585*H585</f>
        <v>1.1259699999999999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176</v>
      </c>
      <c r="AT585" s="240" t="s">
        <v>172</v>
      </c>
      <c r="AU585" s="240" t="s">
        <v>89</v>
      </c>
      <c r="AY585" s="18" t="s">
        <v>170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87</v>
      </c>
      <c r="BK585" s="241">
        <f>ROUND(I585*H585,2)</f>
        <v>0</v>
      </c>
      <c r="BL585" s="18" t="s">
        <v>176</v>
      </c>
      <c r="BM585" s="240" t="s">
        <v>576</v>
      </c>
    </row>
    <row r="586" s="13" customFormat="1">
      <c r="A586" s="13"/>
      <c r="B586" s="242"/>
      <c r="C586" s="243"/>
      <c r="D586" s="244" t="s">
        <v>178</v>
      </c>
      <c r="E586" s="245" t="s">
        <v>1</v>
      </c>
      <c r="F586" s="246" t="s">
        <v>524</v>
      </c>
      <c r="G586" s="243"/>
      <c r="H586" s="245" t="s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178</v>
      </c>
      <c r="AU586" s="252" t="s">
        <v>89</v>
      </c>
      <c r="AV586" s="13" t="s">
        <v>87</v>
      </c>
      <c r="AW586" s="13" t="s">
        <v>36</v>
      </c>
      <c r="AX586" s="13" t="s">
        <v>79</v>
      </c>
      <c r="AY586" s="252" t="s">
        <v>170</v>
      </c>
    </row>
    <row r="587" s="13" customFormat="1">
      <c r="A587" s="13"/>
      <c r="B587" s="242"/>
      <c r="C587" s="243"/>
      <c r="D587" s="244" t="s">
        <v>178</v>
      </c>
      <c r="E587" s="245" t="s">
        <v>1</v>
      </c>
      <c r="F587" s="246" t="s">
        <v>577</v>
      </c>
      <c r="G587" s="243"/>
      <c r="H587" s="245" t="s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178</v>
      </c>
      <c r="AU587" s="252" t="s">
        <v>89</v>
      </c>
      <c r="AV587" s="13" t="s">
        <v>87</v>
      </c>
      <c r="AW587" s="13" t="s">
        <v>36</v>
      </c>
      <c r="AX587" s="13" t="s">
        <v>79</v>
      </c>
      <c r="AY587" s="252" t="s">
        <v>170</v>
      </c>
    </row>
    <row r="588" s="13" customFormat="1">
      <c r="A588" s="13"/>
      <c r="B588" s="242"/>
      <c r="C588" s="243"/>
      <c r="D588" s="244" t="s">
        <v>178</v>
      </c>
      <c r="E588" s="245" t="s">
        <v>1</v>
      </c>
      <c r="F588" s="246" t="s">
        <v>578</v>
      </c>
      <c r="G588" s="243"/>
      <c r="H588" s="245" t="s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178</v>
      </c>
      <c r="AU588" s="252" t="s">
        <v>89</v>
      </c>
      <c r="AV588" s="13" t="s">
        <v>87</v>
      </c>
      <c r="AW588" s="13" t="s">
        <v>36</v>
      </c>
      <c r="AX588" s="13" t="s">
        <v>79</v>
      </c>
      <c r="AY588" s="252" t="s">
        <v>170</v>
      </c>
    </row>
    <row r="589" s="14" customFormat="1">
      <c r="A589" s="14"/>
      <c r="B589" s="253"/>
      <c r="C589" s="254"/>
      <c r="D589" s="244" t="s">
        <v>178</v>
      </c>
      <c r="E589" s="255" t="s">
        <v>1</v>
      </c>
      <c r="F589" s="256" t="s">
        <v>579</v>
      </c>
      <c r="G589" s="254"/>
      <c r="H589" s="257">
        <v>0.71599999999999997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178</v>
      </c>
      <c r="AU589" s="263" t="s">
        <v>89</v>
      </c>
      <c r="AV589" s="14" t="s">
        <v>89</v>
      </c>
      <c r="AW589" s="14" t="s">
        <v>36</v>
      </c>
      <c r="AX589" s="14" t="s">
        <v>79</v>
      </c>
      <c r="AY589" s="263" t="s">
        <v>170</v>
      </c>
    </row>
    <row r="590" s="13" customFormat="1">
      <c r="A590" s="13"/>
      <c r="B590" s="242"/>
      <c r="C590" s="243"/>
      <c r="D590" s="244" t="s">
        <v>178</v>
      </c>
      <c r="E590" s="245" t="s">
        <v>1</v>
      </c>
      <c r="F590" s="246" t="s">
        <v>580</v>
      </c>
      <c r="G590" s="243"/>
      <c r="H590" s="245" t="s">
        <v>1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178</v>
      </c>
      <c r="AU590" s="252" t="s">
        <v>89</v>
      </c>
      <c r="AV590" s="13" t="s">
        <v>87</v>
      </c>
      <c r="AW590" s="13" t="s">
        <v>36</v>
      </c>
      <c r="AX590" s="13" t="s">
        <v>79</v>
      </c>
      <c r="AY590" s="252" t="s">
        <v>170</v>
      </c>
    </row>
    <row r="591" s="14" customFormat="1">
      <c r="A591" s="14"/>
      <c r="B591" s="253"/>
      <c r="C591" s="254"/>
      <c r="D591" s="244" t="s">
        <v>178</v>
      </c>
      <c r="E591" s="255" t="s">
        <v>1</v>
      </c>
      <c r="F591" s="256" t="s">
        <v>581</v>
      </c>
      <c r="G591" s="254"/>
      <c r="H591" s="257">
        <v>0.159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178</v>
      </c>
      <c r="AU591" s="263" t="s">
        <v>89</v>
      </c>
      <c r="AV591" s="14" t="s">
        <v>89</v>
      </c>
      <c r="AW591" s="14" t="s">
        <v>36</v>
      </c>
      <c r="AX591" s="14" t="s">
        <v>79</v>
      </c>
      <c r="AY591" s="263" t="s">
        <v>170</v>
      </c>
    </row>
    <row r="592" s="16" customFormat="1">
      <c r="A592" s="16"/>
      <c r="B592" s="275"/>
      <c r="C592" s="276"/>
      <c r="D592" s="244" t="s">
        <v>178</v>
      </c>
      <c r="E592" s="277" t="s">
        <v>1</v>
      </c>
      <c r="F592" s="278" t="s">
        <v>221</v>
      </c>
      <c r="G592" s="276"/>
      <c r="H592" s="279">
        <v>0.875</v>
      </c>
      <c r="I592" s="280"/>
      <c r="J592" s="276"/>
      <c r="K592" s="276"/>
      <c r="L592" s="281"/>
      <c r="M592" s="282"/>
      <c r="N592" s="283"/>
      <c r="O592" s="283"/>
      <c r="P592" s="283"/>
      <c r="Q592" s="283"/>
      <c r="R592" s="283"/>
      <c r="S592" s="283"/>
      <c r="T592" s="284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5" t="s">
        <v>178</v>
      </c>
      <c r="AU592" s="285" t="s">
        <v>89</v>
      </c>
      <c r="AV592" s="16" t="s">
        <v>189</v>
      </c>
      <c r="AW592" s="16" t="s">
        <v>36</v>
      </c>
      <c r="AX592" s="16" t="s">
        <v>79</v>
      </c>
      <c r="AY592" s="285" t="s">
        <v>170</v>
      </c>
    </row>
    <row r="593" s="13" customFormat="1">
      <c r="A593" s="13"/>
      <c r="B593" s="242"/>
      <c r="C593" s="243"/>
      <c r="D593" s="244" t="s">
        <v>178</v>
      </c>
      <c r="E593" s="245" t="s">
        <v>1</v>
      </c>
      <c r="F593" s="246" t="s">
        <v>582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178</v>
      </c>
      <c r="AU593" s="252" t="s">
        <v>89</v>
      </c>
      <c r="AV593" s="13" t="s">
        <v>87</v>
      </c>
      <c r="AW593" s="13" t="s">
        <v>36</v>
      </c>
      <c r="AX593" s="13" t="s">
        <v>79</v>
      </c>
      <c r="AY593" s="252" t="s">
        <v>170</v>
      </c>
    </row>
    <row r="594" s="13" customFormat="1">
      <c r="A594" s="13"/>
      <c r="B594" s="242"/>
      <c r="C594" s="243"/>
      <c r="D594" s="244" t="s">
        <v>178</v>
      </c>
      <c r="E594" s="245" t="s">
        <v>1</v>
      </c>
      <c r="F594" s="246" t="s">
        <v>583</v>
      </c>
      <c r="G594" s="243"/>
      <c r="H594" s="245" t="s">
        <v>1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178</v>
      </c>
      <c r="AU594" s="252" t="s">
        <v>89</v>
      </c>
      <c r="AV594" s="13" t="s">
        <v>87</v>
      </c>
      <c r="AW594" s="13" t="s">
        <v>36</v>
      </c>
      <c r="AX594" s="13" t="s">
        <v>79</v>
      </c>
      <c r="AY594" s="252" t="s">
        <v>170</v>
      </c>
    </row>
    <row r="595" s="14" customFormat="1">
      <c r="A595" s="14"/>
      <c r="B595" s="253"/>
      <c r="C595" s="254"/>
      <c r="D595" s="244" t="s">
        <v>178</v>
      </c>
      <c r="E595" s="255" t="s">
        <v>1</v>
      </c>
      <c r="F595" s="256" t="s">
        <v>584</v>
      </c>
      <c r="G595" s="254"/>
      <c r="H595" s="257">
        <v>0.025000000000000001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178</v>
      </c>
      <c r="AU595" s="263" t="s">
        <v>89</v>
      </c>
      <c r="AV595" s="14" t="s">
        <v>89</v>
      </c>
      <c r="AW595" s="14" t="s">
        <v>36</v>
      </c>
      <c r="AX595" s="14" t="s">
        <v>79</v>
      </c>
      <c r="AY595" s="263" t="s">
        <v>170</v>
      </c>
    </row>
    <row r="596" s="16" customFormat="1">
      <c r="A596" s="16"/>
      <c r="B596" s="275"/>
      <c r="C596" s="276"/>
      <c r="D596" s="244" t="s">
        <v>178</v>
      </c>
      <c r="E596" s="277" t="s">
        <v>1</v>
      </c>
      <c r="F596" s="278" t="s">
        <v>221</v>
      </c>
      <c r="G596" s="276"/>
      <c r="H596" s="279">
        <v>0.025000000000000001</v>
      </c>
      <c r="I596" s="280"/>
      <c r="J596" s="276"/>
      <c r="K596" s="276"/>
      <c r="L596" s="281"/>
      <c r="M596" s="282"/>
      <c r="N596" s="283"/>
      <c r="O596" s="283"/>
      <c r="P596" s="283"/>
      <c r="Q596" s="283"/>
      <c r="R596" s="283"/>
      <c r="S596" s="283"/>
      <c r="T596" s="284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85" t="s">
        <v>178</v>
      </c>
      <c r="AU596" s="285" t="s">
        <v>89</v>
      </c>
      <c r="AV596" s="16" t="s">
        <v>189</v>
      </c>
      <c r="AW596" s="16" t="s">
        <v>36</v>
      </c>
      <c r="AX596" s="16" t="s">
        <v>79</v>
      </c>
      <c r="AY596" s="285" t="s">
        <v>170</v>
      </c>
    </row>
    <row r="597" s="13" customFormat="1">
      <c r="A597" s="13"/>
      <c r="B597" s="242"/>
      <c r="C597" s="243"/>
      <c r="D597" s="244" t="s">
        <v>178</v>
      </c>
      <c r="E597" s="245" t="s">
        <v>1</v>
      </c>
      <c r="F597" s="246" t="s">
        <v>568</v>
      </c>
      <c r="G597" s="243"/>
      <c r="H597" s="245" t="s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178</v>
      </c>
      <c r="AU597" s="252" t="s">
        <v>89</v>
      </c>
      <c r="AV597" s="13" t="s">
        <v>87</v>
      </c>
      <c r="AW597" s="13" t="s">
        <v>36</v>
      </c>
      <c r="AX597" s="13" t="s">
        <v>79</v>
      </c>
      <c r="AY597" s="252" t="s">
        <v>170</v>
      </c>
    </row>
    <row r="598" s="13" customFormat="1">
      <c r="A598" s="13"/>
      <c r="B598" s="242"/>
      <c r="C598" s="243"/>
      <c r="D598" s="244" t="s">
        <v>178</v>
      </c>
      <c r="E598" s="245" t="s">
        <v>1</v>
      </c>
      <c r="F598" s="246" t="s">
        <v>569</v>
      </c>
      <c r="G598" s="243"/>
      <c r="H598" s="245" t="s">
        <v>1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178</v>
      </c>
      <c r="AU598" s="252" t="s">
        <v>89</v>
      </c>
      <c r="AV598" s="13" t="s">
        <v>87</v>
      </c>
      <c r="AW598" s="13" t="s">
        <v>36</v>
      </c>
      <c r="AX598" s="13" t="s">
        <v>79</v>
      </c>
      <c r="AY598" s="252" t="s">
        <v>170</v>
      </c>
    </row>
    <row r="599" s="14" customFormat="1">
      <c r="A599" s="14"/>
      <c r="B599" s="253"/>
      <c r="C599" s="254"/>
      <c r="D599" s="244" t="s">
        <v>178</v>
      </c>
      <c r="E599" s="255" t="s">
        <v>1</v>
      </c>
      <c r="F599" s="256" t="s">
        <v>585</v>
      </c>
      <c r="G599" s="254"/>
      <c r="H599" s="257">
        <v>0.074999999999999997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178</v>
      </c>
      <c r="AU599" s="263" t="s">
        <v>89</v>
      </c>
      <c r="AV599" s="14" t="s">
        <v>89</v>
      </c>
      <c r="AW599" s="14" t="s">
        <v>36</v>
      </c>
      <c r="AX599" s="14" t="s">
        <v>79</v>
      </c>
      <c r="AY599" s="263" t="s">
        <v>170</v>
      </c>
    </row>
    <row r="600" s="13" customFormat="1">
      <c r="A600" s="13"/>
      <c r="B600" s="242"/>
      <c r="C600" s="243"/>
      <c r="D600" s="244" t="s">
        <v>178</v>
      </c>
      <c r="E600" s="245" t="s">
        <v>1</v>
      </c>
      <c r="F600" s="246" t="s">
        <v>571</v>
      </c>
      <c r="G600" s="243"/>
      <c r="H600" s="245" t="s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178</v>
      </c>
      <c r="AU600" s="252" t="s">
        <v>89</v>
      </c>
      <c r="AV600" s="13" t="s">
        <v>87</v>
      </c>
      <c r="AW600" s="13" t="s">
        <v>36</v>
      </c>
      <c r="AX600" s="13" t="s">
        <v>79</v>
      </c>
      <c r="AY600" s="252" t="s">
        <v>170</v>
      </c>
    </row>
    <row r="601" s="14" customFormat="1">
      <c r="A601" s="14"/>
      <c r="B601" s="253"/>
      <c r="C601" s="254"/>
      <c r="D601" s="244" t="s">
        <v>178</v>
      </c>
      <c r="E601" s="255" t="s">
        <v>1</v>
      </c>
      <c r="F601" s="256" t="s">
        <v>586</v>
      </c>
      <c r="G601" s="254"/>
      <c r="H601" s="257">
        <v>0.058000000000000003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178</v>
      </c>
      <c r="AU601" s="263" t="s">
        <v>89</v>
      </c>
      <c r="AV601" s="14" t="s">
        <v>89</v>
      </c>
      <c r="AW601" s="14" t="s">
        <v>36</v>
      </c>
      <c r="AX601" s="14" t="s">
        <v>79</v>
      </c>
      <c r="AY601" s="263" t="s">
        <v>170</v>
      </c>
    </row>
    <row r="602" s="16" customFormat="1">
      <c r="A602" s="16"/>
      <c r="B602" s="275"/>
      <c r="C602" s="276"/>
      <c r="D602" s="244" t="s">
        <v>178</v>
      </c>
      <c r="E602" s="277" t="s">
        <v>1</v>
      </c>
      <c r="F602" s="278" t="s">
        <v>221</v>
      </c>
      <c r="G602" s="276"/>
      <c r="H602" s="279">
        <v>0.13300000000000001</v>
      </c>
      <c r="I602" s="280"/>
      <c r="J602" s="276"/>
      <c r="K602" s="276"/>
      <c r="L602" s="281"/>
      <c r="M602" s="282"/>
      <c r="N602" s="283"/>
      <c r="O602" s="283"/>
      <c r="P602" s="283"/>
      <c r="Q602" s="283"/>
      <c r="R602" s="283"/>
      <c r="S602" s="283"/>
      <c r="T602" s="28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85" t="s">
        <v>178</v>
      </c>
      <c r="AU602" s="285" t="s">
        <v>89</v>
      </c>
      <c r="AV602" s="16" t="s">
        <v>189</v>
      </c>
      <c r="AW602" s="16" t="s">
        <v>36</v>
      </c>
      <c r="AX602" s="16" t="s">
        <v>79</v>
      </c>
      <c r="AY602" s="285" t="s">
        <v>170</v>
      </c>
    </row>
    <row r="603" s="15" customFormat="1">
      <c r="A603" s="15"/>
      <c r="B603" s="264"/>
      <c r="C603" s="265"/>
      <c r="D603" s="244" t="s">
        <v>178</v>
      </c>
      <c r="E603" s="266" t="s">
        <v>1</v>
      </c>
      <c r="F603" s="267" t="s">
        <v>183</v>
      </c>
      <c r="G603" s="265"/>
      <c r="H603" s="268">
        <v>1.0329999999999999</v>
      </c>
      <c r="I603" s="269"/>
      <c r="J603" s="265"/>
      <c r="K603" s="265"/>
      <c r="L603" s="270"/>
      <c r="M603" s="271"/>
      <c r="N603" s="272"/>
      <c r="O603" s="272"/>
      <c r="P603" s="272"/>
      <c r="Q603" s="272"/>
      <c r="R603" s="272"/>
      <c r="S603" s="272"/>
      <c r="T603" s="27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4" t="s">
        <v>178</v>
      </c>
      <c r="AU603" s="274" t="s">
        <v>89</v>
      </c>
      <c r="AV603" s="15" t="s">
        <v>176</v>
      </c>
      <c r="AW603" s="15" t="s">
        <v>36</v>
      </c>
      <c r="AX603" s="15" t="s">
        <v>87</v>
      </c>
      <c r="AY603" s="274" t="s">
        <v>170</v>
      </c>
    </row>
    <row r="604" s="2" customFormat="1" ht="24.15" customHeight="1">
      <c r="A604" s="39"/>
      <c r="B604" s="40"/>
      <c r="C604" s="228" t="s">
        <v>587</v>
      </c>
      <c r="D604" s="228" t="s">
        <v>172</v>
      </c>
      <c r="E604" s="229" t="s">
        <v>588</v>
      </c>
      <c r="F604" s="230" t="s">
        <v>589</v>
      </c>
      <c r="G604" s="231" t="s">
        <v>590</v>
      </c>
      <c r="H604" s="232">
        <v>17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44</v>
      </c>
      <c r="O604" s="92"/>
      <c r="P604" s="238">
        <f>O604*H604</f>
        <v>0</v>
      </c>
      <c r="Q604" s="238">
        <v>0.17488999999999999</v>
      </c>
      <c r="R604" s="238">
        <f>Q604*H604</f>
        <v>2.9731299999999998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176</v>
      </c>
      <c r="AT604" s="240" t="s">
        <v>172</v>
      </c>
      <c r="AU604" s="240" t="s">
        <v>89</v>
      </c>
      <c r="AY604" s="18" t="s">
        <v>170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87</v>
      </c>
      <c r="BK604" s="241">
        <f>ROUND(I604*H604,2)</f>
        <v>0</v>
      </c>
      <c r="BL604" s="18" t="s">
        <v>176</v>
      </c>
      <c r="BM604" s="240" t="s">
        <v>591</v>
      </c>
    </row>
    <row r="605" s="13" customFormat="1">
      <c r="A605" s="13"/>
      <c r="B605" s="242"/>
      <c r="C605" s="243"/>
      <c r="D605" s="244" t="s">
        <v>178</v>
      </c>
      <c r="E605" s="245" t="s">
        <v>1</v>
      </c>
      <c r="F605" s="246" t="s">
        <v>524</v>
      </c>
      <c r="G605" s="243"/>
      <c r="H605" s="245" t="s">
        <v>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178</v>
      </c>
      <c r="AU605" s="252" t="s">
        <v>89</v>
      </c>
      <c r="AV605" s="13" t="s">
        <v>87</v>
      </c>
      <c r="AW605" s="13" t="s">
        <v>36</v>
      </c>
      <c r="AX605" s="13" t="s">
        <v>79</v>
      </c>
      <c r="AY605" s="252" t="s">
        <v>170</v>
      </c>
    </row>
    <row r="606" s="13" customFormat="1">
      <c r="A606" s="13"/>
      <c r="B606" s="242"/>
      <c r="C606" s="243"/>
      <c r="D606" s="244" t="s">
        <v>178</v>
      </c>
      <c r="E606" s="245" t="s">
        <v>1</v>
      </c>
      <c r="F606" s="246" t="s">
        <v>592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178</v>
      </c>
      <c r="AU606" s="252" t="s">
        <v>89</v>
      </c>
      <c r="AV606" s="13" t="s">
        <v>87</v>
      </c>
      <c r="AW606" s="13" t="s">
        <v>36</v>
      </c>
      <c r="AX606" s="13" t="s">
        <v>79</v>
      </c>
      <c r="AY606" s="252" t="s">
        <v>170</v>
      </c>
    </row>
    <row r="607" s="14" customFormat="1">
      <c r="A607" s="14"/>
      <c r="B607" s="253"/>
      <c r="C607" s="254"/>
      <c r="D607" s="244" t="s">
        <v>178</v>
      </c>
      <c r="E607" s="255" t="s">
        <v>1</v>
      </c>
      <c r="F607" s="256" t="s">
        <v>247</v>
      </c>
      <c r="G607" s="254"/>
      <c r="H607" s="257">
        <v>10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178</v>
      </c>
      <c r="AU607" s="263" t="s">
        <v>89</v>
      </c>
      <c r="AV607" s="14" t="s">
        <v>89</v>
      </c>
      <c r="AW607" s="14" t="s">
        <v>36</v>
      </c>
      <c r="AX607" s="14" t="s">
        <v>79</v>
      </c>
      <c r="AY607" s="263" t="s">
        <v>170</v>
      </c>
    </row>
    <row r="608" s="13" customFormat="1">
      <c r="A608" s="13"/>
      <c r="B608" s="242"/>
      <c r="C608" s="243"/>
      <c r="D608" s="244" t="s">
        <v>178</v>
      </c>
      <c r="E608" s="245" t="s">
        <v>1</v>
      </c>
      <c r="F608" s="246" t="s">
        <v>593</v>
      </c>
      <c r="G608" s="243"/>
      <c r="H608" s="245" t="s">
        <v>1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178</v>
      </c>
      <c r="AU608" s="252" t="s">
        <v>89</v>
      </c>
      <c r="AV608" s="13" t="s">
        <v>87</v>
      </c>
      <c r="AW608" s="13" t="s">
        <v>36</v>
      </c>
      <c r="AX608" s="13" t="s">
        <v>79</v>
      </c>
      <c r="AY608" s="252" t="s">
        <v>170</v>
      </c>
    </row>
    <row r="609" s="14" customFormat="1">
      <c r="A609" s="14"/>
      <c r="B609" s="253"/>
      <c r="C609" s="254"/>
      <c r="D609" s="244" t="s">
        <v>178</v>
      </c>
      <c r="E609" s="255" t="s">
        <v>1</v>
      </c>
      <c r="F609" s="256" t="s">
        <v>226</v>
      </c>
      <c r="G609" s="254"/>
      <c r="H609" s="257">
        <v>7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178</v>
      </c>
      <c r="AU609" s="263" t="s">
        <v>89</v>
      </c>
      <c r="AV609" s="14" t="s">
        <v>89</v>
      </c>
      <c r="AW609" s="14" t="s">
        <v>36</v>
      </c>
      <c r="AX609" s="14" t="s">
        <v>79</v>
      </c>
      <c r="AY609" s="263" t="s">
        <v>170</v>
      </c>
    </row>
    <row r="610" s="15" customFormat="1">
      <c r="A610" s="15"/>
      <c r="B610" s="264"/>
      <c r="C610" s="265"/>
      <c r="D610" s="244" t="s">
        <v>178</v>
      </c>
      <c r="E610" s="266" t="s">
        <v>1</v>
      </c>
      <c r="F610" s="267" t="s">
        <v>183</v>
      </c>
      <c r="G610" s="265"/>
      <c r="H610" s="268">
        <v>17</v>
      </c>
      <c r="I610" s="269"/>
      <c r="J610" s="265"/>
      <c r="K610" s="265"/>
      <c r="L610" s="270"/>
      <c r="M610" s="271"/>
      <c r="N610" s="272"/>
      <c r="O610" s="272"/>
      <c r="P610" s="272"/>
      <c r="Q610" s="272"/>
      <c r="R610" s="272"/>
      <c r="S610" s="272"/>
      <c r="T610" s="27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4" t="s">
        <v>178</v>
      </c>
      <c r="AU610" s="274" t="s">
        <v>89</v>
      </c>
      <c r="AV610" s="15" t="s">
        <v>176</v>
      </c>
      <c r="AW610" s="15" t="s">
        <v>36</v>
      </c>
      <c r="AX610" s="15" t="s">
        <v>87</v>
      </c>
      <c r="AY610" s="274" t="s">
        <v>170</v>
      </c>
    </row>
    <row r="611" s="2" customFormat="1" ht="24.15" customHeight="1">
      <c r="A611" s="39"/>
      <c r="B611" s="40"/>
      <c r="C611" s="286" t="s">
        <v>594</v>
      </c>
      <c r="D611" s="286" t="s">
        <v>312</v>
      </c>
      <c r="E611" s="287" t="s">
        <v>595</v>
      </c>
      <c r="F611" s="288" t="s">
        <v>596</v>
      </c>
      <c r="G611" s="289" t="s">
        <v>590</v>
      </c>
      <c r="H611" s="290">
        <v>10</v>
      </c>
      <c r="I611" s="291"/>
      <c r="J611" s="292">
        <f>ROUND(I611*H611,2)</f>
        <v>0</v>
      </c>
      <c r="K611" s="293"/>
      <c r="L611" s="294"/>
      <c r="M611" s="295" t="s">
        <v>1</v>
      </c>
      <c r="N611" s="296" t="s">
        <v>44</v>
      </c>
      <c r="O611" s="92"/>
      <c r="P611" s="238">
        <f>O611*H611</f>
        <v>0</v>
      </c>
      <c r="Q611" s="238">
        <v>0.0032000000000000002</v>
      </c>
      <c r="R611" s="238">
        <f>Q611*H611</f>
        <v>0.032000000000000001</v>
      </c>
      <c r="S611" s="238">
        <v>0</v>
      </c>
      <c r="T611" s="23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0" t="s">
        <v>233</v>
      </c>
      <c r="AT611" s="240" t="s">
        <v>312</v>
      </c>
      <c r="AU611" s="240" t="s">
        <v>89</v>
      </c>
      <c r="AY611" s="18" t="s">
        <v>170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87</v>
      </c>
      <c r="BK611" s="241">
        <f>ROUND(I611*H611,2)</f>
        <v>0</v>
      </c>
      <c r="BL611" s="18" t="s">
        <v>176</v>
      </c>
      <c r="BM611" s="240" t="s">
        <v>597</v>
      </c>
    </row>
    <row r="612" s="2" customFormat="1" ht="24.15" customHeight="1">
      <c r="A612" s="39"/>
      <c r="B612" s="40"/>
      <c r="C612" s="286" t="s">
        <v>598</v>
      </c>
      <c r="D612" s="286" t="s">
        <v>312</v>
      </c>
      <c r="E612" s="287" t="s">
        <v>599</v>
      </c>
      <c r="F612" s="288" t="s">
        <v>600</v>
      </c>
      <c r="G612" s="289" t="s">
        <v>590</v>
      </c>
      <c r="H612" s="290">
        <v>7</v>
      </c>
      <c r="I612" s="291"/>
      <c r="J612" s="292">
        <f>ROUND(I612*H612,2)</f>
        <v>0</v>
      </c>
      <c r="K612" s="293"/>
      <c r="L612" s="294"/>
      <c r="M612" s="295" t="s">
        <v>1</v>
      </c>
      <c r="N612" s="296" t="s">
        <v>44</v>
      </c>
      <c r="O612" s="92"/>
      <c r="P612" s="238">
        <f>O612*H612</f>
        <v>0</v>
      </c>
      <c r="Q612" s="238">
        <v>0.0033999999999999998</v>
      </c>
      <c r="R612" s="238">
        <f>Q612*H612</f>
        <v>0.023799999999999998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233</v>
      </c>
      <c r="AT612" s="240" t="s">
        <v>312</v>
      </c>
      <c r="AU612" s="240" t="s">
        <v>89</v>
      </c>
      <c r="AY612" s="18" t="s">
        <v>170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87</v>
      </c>
      <c r="BK612" s="241">
        <f>ROUND(I612*H612,2)</f>
        <v>0</v>
      </c>
      <c r="BL612" s="18" t="s">
        <v>176</v>
      </c>
      <c r="BM612" s="240" t="s">
        <v>601</v>
      </c>
    </row>
    <row r="613" s="2" customFormat="1" ht="24.15" customHeight="1">
      <c r="A613" s="39"/>
      <c r="B613" s="40"/>
      <c r="C613" s="228" t="s">
        <v>602</v>
      </c>
      <c r="D613" s="228" t="s">
        <v>172</v>
      </c>
      <c r="E613" s="229" t="s">
        <v>603</v>
      </c>
      <c r="F613" s="230" t="s">
        <v>604</v>
      </c>
      <c r="G613" s="231" t="s">
        <v>175</v>
      </c>
      <c r="H613" s="232">
        <v>28.623000000000001</v>
      </c>
      <c r="I613" s="233"/>
      <c r="J613" s="234">
        <f>ROUND(I613*H613,2)</f>
        <v>0</v>
      </c>
      <c r="K613" s="235"/>
      <c r="L613" s="45"/>
      <c r="M613" s="236" t="s">
        <v>1</v>
      </c>
      <c r="N613" s="237" t="s">
        <v>44</v>
      </c>
      <c r="O613" s="92"/>
      <c r="P613" s="238">
        <f>O613*H613</f>
        <v>0</v>
      </c>
      <c r="Q613" s="238">
        <v>0.07571</v>
      </c>
      <c r="R613" s="238">
        <f>Q613*H613</f>
        <v>2.1670473299999999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176</v>
      </c>
      <c r="AT613" s="240" t="s">
        <v>172</v>
      </c>
      <c r="AU613" s="240" t="s">
        <v>89</v>
      </c>
      <c r="AY613" s="18" t="s">
        <v>170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87</v>
      </c>
      <c r="BK613" s="241">
        <f>ROUND(I613*H613,2)</f>
        <v>0</v>
      </c>
      <c r="BL613" s="18" t="s">
        <v>176</v>
      </c>
      <c r="BM613" s="240" t="s">
        <v>605</v>
      </c>
    </row>
    <row r="614" s="13" customFormat="1">
      <c r="A614" s="13"/>
      <c r="B614" s="242"/>
      <c r="C614" s="243"/>
      <c r="D614" s="244" t="s">
        <v>178</v>
      </c>
      <c r="E614" s="245" t="s">
        <v>1</v>
      </c>
      <c r="F614" s="246" t="s">
        <v>524</v>
      </c>
      <c r="G614" s="243"/>
      <c r="H614" s="245" t="s">
        <v>1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178</v>
      </c>
      <c r="AU614" s="252" t="s">
        <v>89</v>
      </c>
      <c r="AV614" s="13" t="s">
        <v>87</v>
      </c>
      <c r="AW614" s="13" t="s">
        <v>36</v>
      </c>
      <c r="AX614" s="13" t="s">
        <v>79</v>
      </c>
      <c r="AY614" s="252" t="s">
        <v>170</v>
      </c>
    </row>
    <row r="615" s="13" customFormat="1">
      <c r="A615" s="13"/>
      <c r="B615" s="242"/>
      <c r="C615" s="243"/>
      <c r="D615" s="244" t="s">
        <v>178</v>
      </c>
      <c r="E615" s="245" t="s">
        <v>1</v>
      </c>
      <c r="F615" s="246" t="s">
        <v>606</v>
      </c>
      <c r="G615" s="243"/>
      <c r="H615" s="245" t="s">
        <v>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178</v>
      </c>
      <c r="AU615" s="252" t="s">
        <v>89</v>
      </c>
      <c r="AV615" s="13" t="s">
        <v>87</v>
      </c>
      <c r="AW615" s="13" t="s">
        <v>36</v>
      </c>
      <c r="AX615" s="13" t="s">
        <v>79</v>
      </c>
      <c r="AY615" s="252" t="s">
        <v>170</v>
      </c>
    </row>
    <row r="616" s="14" customFormat="1">
      <c r="A616" s="14"/>
      <c r="B616" s="253"/>
      <c r="C616" s="254"/>
      <c r="D616" s="244" t="s">
        <v>178</v>
      </c>
      <c r="E616" s="255" t="s">
        <v>1</v>
      </c>
      <c r="F616" s="256" t="s">
        <v>607</v>
      </c>
      <c r="G616" s="254"/>
      <c r="H616" s="257">
        <v>9.0229999999999997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178</v>
      </c>
      <c r="AU616" s="263" t="s">
        <v>89</v>
      </c>
      <c r="AV616" s="14" t="s">
        <v>89</v>
      </c>
      <c r="AW616" s="14" t="s">
        <v>36</v>
      </c>
      <c r="AX616" s="14" t="s">
        <v>79</v>
      </c>
      <c r="AY616" s="263" t="s">
        <v>170</v>
      </c>
    </row>
    <row r="617" s="16" customFormat="1">
      <c r="A617" s="16"/>
      <c r="B617" s="275"/>
      <c r="C617" s="276"/>
      <c r="D617" s="244" t="s">
        <v>178</v>
      </c>
      <c r="E617" s="277" t="s">
        <v>1</v>
      </c>
      <c r="F617" s="278" t="s">
        <v>221</v>
      </c>
      <c r="G617" s="276"/>
      <c r="H617" s="279">
        <v>9.0229999999999997</v>
      </c>
      <c r="I617" s="280"/>
      <c r="J617" s="276"/>
      <c r="K617" s="276"/>
      <c r="L617" s="281"/>
      <c r="M617" s="282"/>
      <c r="N617" s="283"/>
      <c r="O617" s="283"/>
      <c r="P617" s="283"/>
      <c r="Q617" s="283"/>
      <c r="R617" s="283"/>
      <c r="S617" s="283"/>
      <c r="T617" s="284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5" t="s">
        <v>178</v>
      </c>
      <c r="AU617" s="285" t="s">
        <v>89</v>
      </c>
      <c r="AV617" s="16" t="s">
        <v>189</v>
      </c>
      <c r="AW617" s="16" t="s">
        <v>36</v>
      </c>
      <c r="AX617" s="16" t="s">
        <v>79</v>
      </c>
      <c r="AY617" s="285" t="s">
        <v>170</v>
      </c>
    </row>
    <row r="618" s="13" customFormat="1">
      <c r="A618" s="13"/>
      <c r="B618" s="242"/>
      <c r="C618" s="243"/>
      <c r="D618" s="244" t="s">
        <v>178</v>
      </c>
      <c r="E618" s="245" t="s">
        <v>1</v>
      </c>
      <c r="F618" s="246" t="s">
        <v>195</v>
      </c>
      <c r="G618" s="243"/>
      <c r="H618" s="245" t="s">
        <v>1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178</v>
      </c>
      <c r="AU618" s="252" t="s">
        <v>89</v>
      </c>
      <c r="AV618" s="13" t="s">
        <v>87</v>
      </c>
      <c r="AW618" s="13" t="s">
        <v>36</v>
      </c>
      <c r="AX618" s="13" t="s">
        <v>79</v>
      </c>
      <c r="AY618" s="252" t="s">
        <v>170</v>
      </c>
    </row>
    <row r="619" s="14" customFormat="1">
      <c r="A619" s="14"/>
      <c r="B619" s="253"/>
      <c r="C619" s="254"/>
      <c r="D619" s="244" t="s">
        <v>178</v>
      </c>
      <c r="E619" s="255" t="s">
        <v>1</v>
      </c>
      <c r="F619" s="256" t="s">
        <v>608</v>
      </c>
      <c r="G619" s="254"/>
      <c r="H619" s="257">
        <v>19.600000000000001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178</v>
      </c>
      <c r="AU619" s="263" t="s">
        <v>89</v>
      </c>
      <c r="AV619" s="14" t="s">
        <v>89</v>
      </c>
      <c r="AW619" s="14" t="s">
        <v>36</v>
      </c>
      <c r="AX619" s="14" t="s">
        <v>79</v>
      </c>
      <c r="AY619" s="263" t="s">
        <v>170</v>
      </c>
    </row>
    <row r="620" s="16" customFormat="1">
      <c r="A620" s="16"/>
      <c r="B620" s="275"/>
      <c r="C620" s="276"/>
      <c r="D620" s="244" t="s">
        <v>178</v>
      </c>
      <c r="E620" s="277" t="s">
        <v>1</v>
      </c>
      <c r="F620" s="278" t="s">
        <v>221</v>
      </c>
      <c r="G620" s="276"/>
      <c r="H620" s="279">
        <v>19.600000000000001</v>
      </c>
      <c r="I620" s="280"/>
      <c r="J620" s="276"/>
      <c r="K620" s="276"/>
      <c r="L620" s="281"/>
      <c r="M620" s="282"/>
      <c r="N620" s="283"/>
      <c r="O620" s="283"/>
      <c r="P620" s="283"/>
      <c r="Q620" s="283"/>
      <c r="R620" s="283"/>
      <c r="S620" s="283"/>
      <c r="T620" s="28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5" t="s">
        <v>178</v>
      </c>
      <c r="AU620" s="285" t="s">
        <v>89</v>
      </c>
      <c r="AV620" s="16" t="s">
        <v>189</v>
      </c>
      <c r="AW620" s="16" t="s">
        <v>36</v>
      </c>
      <c r="AX620" s="16" t="s">
        <v>79</v>
      </c>
      <c r="AY620" s="285" t="s">
        <v>170</v>
      </c>
    </row>
    <row r="621" s="15" customFormat="1">
      <c r="A621" s="15"/>
      <c r="B621" s="264"/>
      <c r="C621" s="265"/>
      <c r="D621" s="244" t="s">
        <v>178</v>
      </c>
      <c r="E621" s="266" t="s">
        <v>1</v>
      </c>
      <c r="F621" s="267" t="s">
        <v>183</v>
      </c>
      <c r="G621" s="265"/>
      <c r="H621" s="268">
        <v>28.623000000000001</v>
      </c>
      <c r="I621" s="269"/>
      <c r="J621" s="265"/>
      <c r="K621" s="265"/>
      <c r="L621" s="270"/>
      <c r="M621" s="271"/>
      <c r="N621" s="272"/>
      <c r="O621" s="272"/>
      <c r="P621" s="272"/>
      <c r="Q621" s="272"/>
      <c r="R621" s="272"/>
      <c r="S621" s="272"/>
      <c r="T621" s="27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4" t="s">
        <v>178</v>
      </c>
      <c r="AU621" s="274" t="s">
        <v>89</v>
      </c>
      <c r="AV621" s="15" t="s">
        <v>176</v>
      </c>
      <c r="AW621" s="15" t="s">
        <v>36</v>
      </c>
      <c r="AX621" s="15" t="s">
        <v>87</v>
      </c>
      <c r="AY621" s="274" t="s">
        <v>170</v>
      </c>
    </row>
    <row r="622" s="2" customFormat="1" ht="24.15" customHeight="1">
      <c r="A622" s="39"/>
      <c r="B622" s="40"/>
      <c r="C622" s="228" t="s">
        <v>609</v>
      </c>
      <c r="D622" s="228" t="s">
        <v>172</v>
      </c>
      <c r="E622" s="229" t="s">
        <v>610</v>
      </c>
      <c r="F622" s="230" t="s">
        <v>611</v>
      </c>
      <c r="G622" s="231" t="s">
        <v>175</v>
      </c>
      <c r="H622" s="232">
        <v>1.8600000000000001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44</v>
      </c>
      <c r="O622" s="92"/>
      <c r="P622" s="238">
        <f>O622*H622</f>
        <v>0</v>
      </c>
      <c r="Q622" s="238">
        <v>0.17818000000000001</v>
      </c>
      <c r="R622" s="238">
        <f>Q622*H622</f>
        <v>0.33141480000000001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176</v>
      </c>
      <c r="AT622" s="240" t="s">
        <v>172</v>
      </c>
      <c r="AU622" s="240" t="s">
        <v>89</v>
      </c>
      <c r="AY622" s="18" t="s">
        <v>170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87</v>
      </c>
      <c r="BK622" s="241">
        <f>ROUND(I622*H622,2)</f>
        <v>0</v>
      </c>
      <c r="BL622" s="18" t="s">
        <v>176</v>
      </c>
      <c r="BM622" s="240" t="s">
        <v>612</v>
      </c>
    </row>
    <row r="623" s="13" customFormat="1">
      <c r="A623" s="13"/>
      <c r="B623" s="242"/>
      <c r="C623" s="243"/>
      <c r="D623" s="244" t="s">
        <v>178</v>
      </c>
      <c r="E623" s="245" t="s">
        <v>1</v>
      </c>
      <c r="F623" s="246" t="s">
        <v>524</v>
      </c>
      <c r="G623" s="243"/>
      <c r="H623" s="245" t="s">
        <v>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178</v>
      </c>
      <c r="AU623" s="252" t="s">
        <v>89</v>
      </c>
      <c r="AV623" s="13" t="s">
        <v>87</v>
      </c>
      <c r="AW623" s="13" t="s">
        <v>36</v>
      </c>
      <c r="AX623" s="13" t="s">
        <v>79</v>
      </c>
      <c r="AY623" s="252" t="s">
        <v>170</v>
      </c>
    </row>
    <row r="624" s="13" customFormat="1">
      <c r="A624" s="13"/>
      <c r="B624" s="242"/>
      <c r="C624" s="243"/>
      <c r="D624" s="244" t="s">
        <v>178</v>
      </c>
      <c r="E624" s="245" t="s">
        <v>1</v>
      </c>
      <c r="F624" s="246" t="s">
        <v>582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178</v>
      </c>
      <c r="AU624" s="252" t="s">
        <v>89</v>
      </c>
      <c r="AV624" s="13" t="s">
        <v>87</v>
      </c>
      <c r="AW624" s="13" t="s">
        <v>36</v>
      </c>
      <c r="AX624" s="13" t="s">
        <v>79</v>
      </c>
      <c r="AY624" s="252" t="s">
        <v>170</v>
      </c>
    </row>
    <row r="625" s="13" customFormat="1">
      <c r="A625" s="13"/>
      <c r="B625" s="242"/>
      <c r="C625" s="243"/>
      <c r="D625" s="244" t="s">
        <v>178</v>
      </c>
      <c r="E625" s="245" t="s">
        <v>1</v>
      </c>
      <c r="F625" s="246" t="s">
        <v>583</v>
      </c>
      <c r="G625" s="243"/>
      <c r="H625" s="245" t="s">
        <v>1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178</v>
      </c>
      <c r="AU625" s="252" t="s">
        <v>89</v>
      </c>
      <c r="AV625" s="13" t="s">
        <v>87</v>
      </c>
      <c r="AW625" s="13" t="s">
        <v>36</v>
      </c>
      <c r="AX625" s="13" t="s">
        <v>79</v>
      </c>
      <c r="AY625" s="252" t="s">
        <v>170</v>
      </c>
    </row>
    <row r="626" s="14" customFormat="1">
      <c r="A626" s="14"/>
      <c r="B626" s="253"/>
      <c r="C626" s="254"/>
      <c r="D626" s="244" t="s">
        <v>178</v>
      </c>
      <c r="E626" s="255" t="s">
        <v>1</v>
      </c>
      <c r="F626" s="256" t="s">
        <v>613</v>
      </c>
      <c r="G626" s="254"/>
      <c r="H626" s="257">
        <v>0.71999999999999997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178</v>
      </c>
      <c r="AU626" s="263" t="s">
        <v>89</v>
      </c>
      <c r="AV626" s="14" t="s">
        <v>89</v>
      </c>
      <c r="AW626" s="14" t="s">
        <v>36</v>
      </c>
      <c r="AX626" s="14" t="s">
        <v>79</v>
      </c>
      <c r="AY626" s="263" t="s">
        <v>170</v>
      </c>
    </row>
    <row r="627" s="16" customFormat="1">
      <c r="A627" s="16"/>
      <c r="B627" s="275"/>
      <c r="C627" s="276"/>
      <c r="D627" s="244" t="s">
        <v>178</v>
      </c>
      <c r="E627" s="277" t="s">
        <v>1</v>
      </c>
      <c r="F627" s="278" t="s">
        <v>221</v>
      </c>
      <c r="G627" s="276"/>
      <c r="H627" s="279">
        <v>0.71999999999999997</v>
      </c>
      <c r="I627" s="280"/>
      <c r="J627" s="276"/>
      <c r="K627" s="276"/>
      <c r="L627" s="281"/>
      <c r="M627" s="282"/>
      <c r="N627" s="283"/>
      <c r="O627" s="283"/>
      <c r="P627" s="283"/>
      <c r="Q627" s="283"/>
      <c r="R627" s="283"/>
      <c r="S627" s="283"/>
      <c r="T627" s="284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5" t="s">
        <v>178</v>
      </c>
      <c r="AU627" s="285" t="s">
        <v>89</v>
      </c>
      <c r="AV627" s="16" t="s">
        <v>189</v>
      </c>
      <c r="AW627" s="16" t="s">
        <v>36</v>
      </c>
      <c r="AX627" s="16" t="s">
        <v>79</v>
      </c>
      <c r="AY627" s="285" t="s">
        <v>170</v>
      </c>
    </row>
    <row r="628" s="13" customFormat="1">
      <c r="A628" s="13"/>
      <c r="B628" s="242"/>
      <c r="C628" s="243"/>
      <c r="D628" s="244" t="s">
        <v>178</v>
      </c>
      <c r="E628" s="245" t="s">
        <v>1</v>
      </c>
      <c r="F628" s="246" t="s">
        <v>568</v>
      </c>
      <c r="G628" s="243"/>
      <c r="H628" s="245" t="s">
        <v>1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178</v>
      </c>
      <c r="AU628" s="252" t="s">
        <v>89</v>
      </c>
      <c r="AV628" s="13" t="s">
        <v>87</v>
      </c>
      <c r="AW628" s="13" t="s">
        <v>36</v>
      </c>
      <c r="AX628" s="13" t="s">
        <v>79</v>
      </c>
      <c r="AY628" s="252" t="s">
        <v>170</v>
      </c>
    </row>
    <row r="629" s="13" customFormat="1">
      <c r="A629" s="13"/>
      <c r="B629" s="242"/>
      <c r="C629" s="243"/>
      <c r="D629" s="244" t="s">
        <v>178</v>
      </c>
      <c r="E629" s="245" t="s">
        <v>1</v>
      </c>
      <c r="F629" s="246" t="s">
        <v>569</v>
      </c>
      <c r="G629" s="243"/>
      <c r="H629" s="245" t="s">
        <v>1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178</v>
      </c>
      <c r="AU629" s="252" t="s">
        <v>89</v>
      </c>
      <c r="AV629" s="13" t="s">
        <v>87</v>
      </c>
      <c r="AW629" s="13" t="s">
        <v>36</v>
      </c>
      <c r="AX629" s="13" t="s">
        <v>79</v>
      </c>
      <c r="AY629" s="252" t="s">
        <v>170</v>
      </c>
    </row>
    <row r="630" s="14" customFormat="1">
      <c r="A630" s="14"/>
      <c r="B630" s="253"/>
      <c r="C630" s="254"/>
      <c r="D630" s="244" t="s">
        <v>178</v>
      </c>
      <c r="E630" s="255" t="s">
        <v>1</v>
      </c>
      <c r="F630" s="256" t="s">
        <v>613</v>
      </c>
      <c r="G630" s="254"/>
      <c r="H630" s="257">
        <v>0.71999999999999997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178</v>
      </c>
      <c r="AU630" s="263" t="s">
        <v>89</v>
      </c>
      <c r="AV630" s="14" t="s">
        <v>89</v>
      </c>
      <c r="AW630" s="14" t="s">
        <v>36</v>
      </c>
      <c r="AX630" s="14" t="s">
        <v>79</v>
      </c>
      <c r="AY630" s="263" t="s">
        <v>170</v>
      </c>
    </row>
    <row r="631" s="13" customFormat="1">
      <c r="A631" s="13"/>
      <c r="B631" s="242"/>
      <c r="C631" s="243"/>
      <c r="D631" s="244" t="s">
        <v>178</v>
      </c>
      <c r="E631" s="245" t="s">
        <v>1</v>
      </c>
      <c r="F631" s="246" t="s">
        <v>571</v>
      </c>
      <c r="G631" s="243"/>
      <c r="H631" s="245" t="s">
        <v>1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178</v>
      </c>
      <c r="AU631" s="252" t="s">
        <v>89</v>
      </c>
      <c r="AV631" s="13" t="s">
        <v>87</v>
      </c>
      <c r="AW631" s="13" t="s">
        <v>36</v>
      </c>
      <c r="AX631" s="13" t="s">
        <v>79</v>
      </c>
      <c r="AY631" s="252" t="s">
        <v>170</v>
      </c>
    </row>
    <row r="632" s="14" customFormat="1">
      <c r="A632" s="14"/>
      <c r="B632" s="253"/>
      <c r="C632" s="254"/>
      <c r="D632" s="244" t="s">
        <v>178</v>
      </c>
      <c r="E632" s="255" t="s">
        <v>1</v>
      </c>
      <c r="F632" s="256" t="s">
        <v>614</v>
      </c>
      <c r="G632" s="254"/>
      <c r="H632" s="257">
        <v>0.41999999999999998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178</v>
      </c>
      <c r="AU632" s="263" t="s">
        <v>89</v>
      </c>
      <c r="AV632" s="14" t="s">
        <v>89</v>
      </c>
      <c r="AW632" s="14" t="s">
        <v>36</v>
      </c>
      <c r="AX632" s="14" t="s">
        <v>79</v>
      </c>
      <c r="AY632" s="263" t="s">
        <v>170</v>
      </c>
    </row>
    <row r="633" s="16" customFormat="1">
      <c r="A633" s="16"/>
      <c r="B633" s="275"/>
      <c r="C633" s="276"/>
      <c r="D633" s="244" t="s">
        <v>178</v>
      </c>
      <c r="E633" s="277" t="s">
        <v>1</v>
      </c>
      <c r="F633" s="278" t="s">
        <v>221</v>
      </c>
      <c r="G633" s="276"/>
      <c r="H633" s="279">
        <v>1.1399999999999999</v>
      </c>
      <c r="I633" s="280"/>
      <c r="J633" s="276"/>
      <c r="K633" s="276"/>
      <c r="L633" s="281"/>
      <c r="M633" s="282"/>
      <c r="N633" s="283"/>
      <c r="O633" s="283"/>
      <c r="P633" s="283"/>
      <c r="Q633" s="283"/>
      <c r="R633" s="283"/>
      <c r="S633" s="283"/>
      <c r="T633" s="284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85" t="s">
        <v>178</v>
      </c>
      <c r="AU633" s="285" t="s">
        <v>89</v>
      </c>
      <c r="AV633" s="16" t="s">
        <v>189</v>
      </c>
      <c r="AW633" s="16" t="s">
        <v>36</v>
      </c>
      <c r="AX633" s="16" t="s">
        <v>79</v>
      </c>
      <c r="AY633" s="285" t="s">
        <v>170</v>
      </c>
    </row>
    <row r="634" s="15" customFormat="1">
      <c r="A634" s="15"/>
      <c r="B634" s="264"/>
      <c r="C634" s="265"/>
      <c r="D634" s="244" t="s">
        <v>178</v>
      </c>
      <c r="E634" s="266" t="s">
        <v>1</v>
      </c>
      <c r="F634" s="267" t="s">
        <v>183</v>
      </c>
      <c r="G634" s="265"/>
      <c r="H634" s="268">
        <v>1.8600000000000001</v>
      </c>
      <c r="I634" s="269"/>
      <c r="J634" s="265"/>
      <c r="K634" s="265"/>
      <c r="L634" s="270"/>
      <c r="M634" s="271"/>
      <c r="N634" s="272"/>
      <c r="O634" s="272"/>
      <c r="P634" s="272"/>
      <c r="Q634" s="272"/>
      <c r="R634" s="272"/>
      <c r="S634" s="272"/>
      <c r="T634" s="27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4" t="s">
        <v>178</v>
      </c>
      <c r="AU634" s="274" t="s">
        <v>89</v>
      </c>
      <c r="AV634" s="15" t="s">
        <v>176</v>
      </c>
      <c r="AW634" s="15" t="s">
        <v>36</v>
      </c>
      <c r="AX634" s="15" t="s">
        <v>87</v>
      </c>
      <c r="AY634" s="274" t="s">
        <v>170</v>
      </c>
    </row>
    <row r="635" s="2" customFormat="1" ht="14.4" customHeight="1">
      <c r="A635" s="39"/>
      <c r="B635" s="40"/>
      <c r="C635" s="228" t="s">
        <v>615</v>
      </c>
      <c r="D635" s="228" t="s">
        <v>172</v>
      </c>
      <c r="E635" s="229" t="s">
        <v>616</v>
      </c>
      <c r="F635" s="230" t="s">
        <v>617</v>
      </c>
      <c r="G635" s="231" t="s">
        <v>175</v>
      </c>
      <c r="H635" s="232">
        <v>3.9900000000000002</v>
      </c>
      <c r="I635" s="233"/>
      <c r="J635" s="234">
        <f>ROUND(I635*H635,2)</f>
        <v>0</v>
      </c>
      <c r="K635" s="235"/>
      <c r="L635" s="45"/>
      <c r="M635" s="236" t="s">
        <v>1</v>
      </c>
      <c r="N635" s="237" t="s">
        <v>44</v>
      </c>
      <c r="O635" s="92"/>
      <c r="P635" s="238">
        <f>O635*H635</f>
        <v>0</v>
      </c>
      <c r="Q635" s="238">
        <v>0.052249999999999998</v>
      </c>
      <c r="R635" s="238">
        <f>Q635*H635</f>
        <v>0.20847750000000001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176</v>
      </c>
      <c r="AT635" s="240" t="s">
        <v>172</v>
      </c>
      <c r="AU635" s="240" t="s">
        <v>89</v>
      </c>
      <c r="AY635" s="18" t="s">
        <v>170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87</v>
      </c>
      <c r="BK635" s="241">
        <f>ROUND(I635*H635,2)</f>
        <v>0</v>
      </c>
      <c r="BL635" s="18" t="s">
        <v>176</v>
      </c>
      <c r="BM635" s="240" t="s">
        <v>618</v>
      </c>
    </row>
    <row r="636" s="13" customFormat="1">
      <c r="A636" s="13"/>
      <c r="B636" s="242"/>
      <c r="C636" s="243"/>
      <c r="D636" s="244" t="s">
        <v>178</v>
      </c>
      <c r="E636" s="245" t="s">
        <v>1</v>
      </c>
      <c r="F636" s="246" t="s">
        <v>524</v>
      </c>
      <c r="G636" s="243"/>
      <c r="H636" s="245" t="s">
        <v>1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178</v>
      </c>
      <c r="AU636" s="252" t="s">
        <v>89</v>
      </c>
      <c r="AV636" s="13" t="s">
        <v>87</v>
      </c>
      <c r="AW636" s="13" t="s">
        <v>36</v>
      </c>
      <c r="AX636" s="13" t="s">
        <v>79</v>
      </c>
      <c r="AY636" s="252" t="s">
        <v>170</v>
      </c>
    </row>
    <row r="637" s="13" customFormat="1">
      <c r="A637" s="13"/>
      <c r="B637" s="242"/>
      <c r="C637" s="243"/>
      <c r="D637" s="244" t="s">
        <v>178</v>
      </c>
      <c r="E637" s="245" t="s">
        <v>1</v>
      </c>
      <c r="F637" s="246" t="s">
        <v>195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178</v>
      </c>
      <c r="AU637" s="252" t="s">
        <v>89</v>
      </c>
      <c r="AV637" s="13" t="s">
        <v>87</v>
      </c>
      <c r="AW637" s="13" t="s">
        <v>36</v>
      </c>
      <c r="AX637" s="13" t="s">
        <v>79</v>
      </c>
      <c r="AY637" s="252" t="s">
        <v>170</v>
      </c>
    </row>
    <row r="638" s="13" customFormat="1">
      <c r="A638" s="13"/>
      <c r="B638" s="242"/>
      <c r="C638" s="243"/>
      <c r="D638" s="244" t="s">
        <v>178</v>
      </c>
      <c r="E638" s="245" t="s">
        <v>1</v>
      </c>
      <c r="F638" s="246" t="s">
        <v>619</v>
      </c>
      <c r="G638" s="243"/>
      <c r="H638" s="245" t="s">
        <v>1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178</v>
      </c>
      <c r="AU638" s="252" t="s">
        <v>89</v>
      </c>
      <c r="AV638" s="13" t="s">
        <v>87</v>
      </c>
      <c r="AW638" s="13" t="s">
        <v>36</v>
      </c>
      <c r="AX638" s="13" t="s">
        <v>79</v>
      </c>
      <c r="AY638" s="252" t="s">
        <v>170</v>
      </c>
    </row>
    <row r="639" s="14" customFormat="1">
      <c r="A639" s="14"/>
      <c r="B639" s="253"/>
      <c r="C639" s="254"/>
      <c r="D639" s="244" t="s">
        <v>178</v>
      </c>
      <c r="E639" s="255" t="s">
        <v>1</v>
      </c>
      <c r="F639" s="256" t="s">
        <v>620</v>
      </c>
      <c r="G639" s="254"/>
      <c r="H639" s="257">
        <v>3.9900000000000002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178</v>
      </c>
      <c r="AU639" s="263" t="s">
        <v>89</v>
      </c>
      <c r="AV639" s="14" t="s">
        <v>89</v>
      </c>
      <c r="AW639" s="14" t="s">
        <v>36</v>
      </c>
      <c r="AX639" s="14" t="s">
        <v>79</v>
      </c>
      <c r="AY639" s="263" t="s">
        <v>170</v>
      </c>
    </row>
    <row r="640" s="15" customFormat="1">
      <c r="A640" s="15"/>
      <c r="B640" s="264"/>
      <c r="C640" s="265"/>
      <c r="D640" s="244" t="s">
        <v>178</v>
      </c>
      <c r="E640" s="266" t="s">
        <v>1</v>
      </c>
      <c r="F640" s="267" t="s">
        <v>183</v>
      </c>
      <c r="G640" s="265"/>
      <c r="H640" s="268">
        <v>3.9900000000000002</v>
      </c>
      <c r="I640" s="269"/>
      <c r="J640" s="265"/>
      <c r="K640" s="265"/>
      <c r="L640" s="270"/>
      <c r="M640" s="271"/>
      <c r="N640" s="272"/>
      <c r="O640" s="272"/>
      <c r="P640" s="272"/>
      <c r="Q640" s="272"/>
      <c r="R640" s="272"/>
      <c r="S640" s="272"/>
      <c r="T640" s="273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4" t="s">
        <v>178</v>
      </c>
      <c r="AU640" s="274" t="s">
        <v>89</v>
      </c>
      <c r="AV640" s="15" t="s">
        <v>176</v>
      </c>
      <c r="AW640" s="15" t="s">
        <v>36</v>
      </c>
      <c r="AX640" s="15" t="s">
        <v>87</v>
      </c>
      <c r="AY640" s="274" t="s">
        <v>170</v>
      </c>
    </row>
    <row r="641" s="2" customFormat="1" ht="14.4" customHeight="1">
      <c r="A641" s="39"/>
      <c r="B641" s="40"/>
      <c r="C641" s="228" t="s">
        <v>621</v>
      </c>
      <c r="D641" s="228" t="s">
        <v>172</v>
      </c>
      <c r="E641" s="229" t="s">
        <v>622</v>
      </c>
      <c r="F641" s="230" t="s">
        <v>623</v>
      </c>
      <c r="G641" s="231" t="s">
        <v>175</v>
      </c>
      <c r="H641" s="232">
        <v>1.47</v>
      </c>
      <c r="I641" s="233"/>
      <c r="J641" s="234">
        <f>ROUND(I641*H641,2)</f>
        <v>0</v>
      </c>
      <c r="K641" s="235"/>
      <c r="L641" s="45"/>
      <c r="M641" s="236" t="s">
        <v>1</v>
      </c>
      <c r="N641" s="237" t="s">
        <v>44</v>
      </c>
      <c r="O641" s="92"/>
      <c r="P641" s="238">
        <f>O641*H641</f>
        <v>0</v>
      </c>
      <c r="Q641" s="238">
        <v>0.061769999999999999</v>
      </c>
      <c r="R641" s="238">
        <f>Q641*H641</f>
        <v>0.090801899999999991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176</v>
      </c>
      <c r="AT641" s="240" t="s">
        <v>172</v>
      </c>
      <c r="AU641" s="240" t="s">
        <v>89</v>
      </c>
      <c r="AY641" s="18" t="s">
        <v>170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87</v>
      </c>
      <c r="BK641" s="241">
        <f>ROUND(I641*H641,2)</f>
        <v>0</v>
      </c>
      <c r="BL641" s="18" t="s">
        <v>176</v>
      </c>
      <c r="BM641" s="240" t="s">
        <v>624</v>
      </c>
    </row>
    <row r="642" s="13" customFormat="1">
      <c r="A642" s="13"/>
      <c r="B642" s="242"/>
      <c r="C642" s="243"/>
      <c r="D642" s="244" t="s">
        <v>178</v>
      </c>
      <c r="E642" s="245" t="s">
        <v>1</v>
      </c>
      <c r="F642" s="246" t="s">
        <v>524</v>
      </c>
      <c r="G642" s="243"/>
      <c r="H642" s="245" t="s">
        <v>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178</v>
      </c>
      <c r="AU642" s="252" t="s">
        <v>89</v>
      </c>
      <c r="AV642" s="13" t="s">
        <v>87</v>
      </c>
      <c r="AW642" s="13" t="s">
        <v>36</v>
      </c>
      <c r="AX642" s="13" t="s">
        <v>79</v>
      </c>
      <c r="AY642" s="252" t="s">
        <v>170</v>
      </c>
    </row>
    <row r="643" s="13" customFormat="1">
      <c r="A643" s="13"/>
      <c r="B643" s="242"/>
      <c r="C643" s="243"/>
      <c r="D643" s="244" t="s">
        <v>178</v>
      </c>
      <c r="E643" s="245" t="s">
        <v>1</v>
      </c>
      <c r="F643" s="246" t="s">
        <v>195</v>
      </c>
      <c r="G643" s="243"/>
      <c r="H643" s="245" t="s">
        <v>1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178</v>
      </c>
      <c r="AU643" s="252" t="s">
        <v>89</v>
      </c>
      <c r="AV643" s="13" t="s">
        <v>87</v>
      </c>
      <c r="AW643" s="13" t="s">
        <v>36</v>
      </c>
      <c r="AX643" s="13" t="s">
        <v>79</v>
      </c>
      <c r="AY643" s="252" t="s">
        <v>170</v>
      </c>
    </row>
    <row r="644" s="13" customFormat="1">
      <c r="A644" s="13"/>
      <c r="B644" s="242"/>
      <c r="C644" s="243"/>
      <c r="D644" s="244" t="s">
        <v>178</v>
      </c>
      <c r="E644" s="245" t="s">
        <v>1</v>
      </c>
      <c r="F644" s="246" t="s">
        <v>625</v>
      </c>
      <c r="G644" s="243"/>
      <c r="H644" s="245" t="s">
        <v>1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178</v>
      </c>
      <c r="AU644" s="252" t="s">
        <v>89</v>
      </c>
      <c r="AV644" s="13" t="s">
        <v>87</v>
      </c>
      <c r="AW644" s="13" t="s">
        <v>36</v>
      </c>
      <c r="AX644" s="13" t="s">
        <v>79</v>
      </c>
      <c r="AY644" s="252" t="s">
        <v>170</v>
      </c>
    </row>
    <row r="645" s="14" customFormat="1">
      <c r="A645" s="14"/>
      <c r="B645" s="253"/>
      <c r="C645" s="254"/>
      <c r="D645" s="244" t="s">
        <v>178</v>
      </c>
      <c r="E645" s="255" t="s">
        <v>1</v>
      </c>
      <c r="F645" s="256" t="s">
        <v>626</v>
      </c>
      <c r="G645" s="254"/>
      <c r="H645" s="257">
        <v>1.47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178</v>
      </c>
      <c r="AU645" s="263" t="s">
        <v>89</v>
      </c>
      <c r="AV645" s="14" t="s">
        <v>89</v>
      </c>
      <c r="AW645" s="14" t="s">
        <v>36</v>
      </c>
      <c r="AX645" s="14" t="s">
        <v>79</v>
      </c>
      <c r="AY645" s="263" t="s">
        <v>170</v>
      </c>
    </row>
    <row r="646" s="15" customFormat="1">
      <c r="A646" s="15"/>
      <c r="B646" s="264"/>
      <c r="C646" s="265"/>
      <c r="D646" s="244" t="s">
        <v>178</v>
      </c>
      <c r="E646" s="266" t="s">
        <v>1</v>
      </c>
      <c r="F646" s="267" t="s">
        <v>183</v>
      </c>
      <c r="G646" s="265"/>
      <c r="H646" s="268">
        <v>1.47</v>
      </c>
      <c r="I646" s="269"/>
      <c r="J646" s="265"/>
      <c r="K646" s="265"/>
      <c r="L646" s="270"/>
      <c r="M646" s="271"/>
      <c r="N646" s="272"/>
      <c r="O646" s="272"/>
      <c r="P646" s="272"/>
      <c r="Q646" s="272"/>
      <c r="R646" s="272"/>
      <c r="S646" s="272"/>
      <c r="T646" s="27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4" t="s">
        <v>178</v>
      </c>
      <c r="AU646" s="274" t="s">
        <v>89</v>
      </c>
      <c r="AV646" s="15" t="s">
        <v>176</v>
      </c>
      <c r="AW646" s="15" t="s">
        <v>36</v>
      </c>
      <c r="AX646" s="15" t="s">
        <v>87</v>
      </c>
      <c r="AY646" s="274" t="s">
        <v>170</v>
      </c>
    </row>
    <row r="647" s="2" customFormat="1" ht="24.15" customHeight="1">
      <c r="A647" s="39"/>
      <c r="B647" s="40"/>
      <c r="C647" s="228" t="s">
        <v>627</v>
      </c>
      <c r="D647" s="228" t="s">
        <v>172</v>
      </c>
      <c r="E647" s="229" t="s">
        <v>628</v>
      </c>
      <c r="F647" s="230" t="s">
        <v>629</v>
      </c>
      <c r="G647" s="231" t="s">
        <v>590</v>
      </c>
      <c r="H647" s="232">
        <v>1</v>
      </c>
      <c r="I647" s="233"/>
      <c r="J647" s="234">
        <f>ROUND(I647*H647,2)</f>
        <v>0</v>
      </c>
      <c r="K647" s="235"/>
      <c r="L647" s="45"/>
      <c r="M647" s="236" t="s">
        <v>1</v>
      </c>
      <c r="N647" s="237" t="s">
        <v>44</v>
      </c>
      <c r="O647" s="92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0" t="s">
        <v>176</v>
      </c>
      <c r="AT647" s="240" t="s">
        <v>172</v>
      </c>
      <c r="AU647" s="240" t="s">
        <v>89</v>
      </c>
      <c r="AY647" s="18" t="s">
        <v>170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87</v>
      </c>
      <c r="BK647" s="241">
        <f>ROUND(I647*H647,2)</f>
        <v>0</v>
      </c>
      <c r="BL647" s="18" t="s">
        <v>176</v>
      </c>
      <c r="BM647" s="240" t="s">
        <v>630</v>
      </c>
    </row>
    <row r="648" s="13" customFormat="1">
      <c r="A648" s="13"/>
      <c r="B648" s="242"/>
      <c r="C648" s="243"/>
      <c r="D648" s="244" t="s">
        <v>178</v>
      </c>
      <c r="E648" s="245" t="s">
        <v>1</v>
      </c>
      <c r="F648" s="246" t="s">
        <v>524</v>
      </c>
      <c r="G648" s="243"/>
      <c r="H648" s="245" t="s">
        <v>1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178</v>
      </c>
      <c r="AU648" s="252" t="s">
        <v>89</v>
      </c>
      <c r="AV648" s="13" t="s">
        <v>87</v>
      </c>
      <c r="AW648" s="13" t="s">
        <v>36</v>
      </c>
      <c r="AX648" s="13" t="s">
        <v>79</v>
      </c>
      <c r="AY648" s="252" t="s">
        <v>170</v>
      </c>
    </row>
    <row r="649" s="14" customFormat="1">
      <c r="A649" s="14"/>
      <c r="B649" s="253"/>
      <c r="C649" s="254"/>
      <c r="D649" s="244" t="s">
        <v>178</v>
      </c>
      <c r="E649" s="255" t="s">
        <v>1</v>
      </c>
      <c r="F649" s="256" t="s">
        <v>87</v>
      </c>
      <c r="G649" s="254"/>
      <c r="H649" s="257">
        <v>1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178</v>
      </c>
      <c r="AU649" s="263" t="s">
        <v>89</v>
      </c>
      <c r="AV649" s="14" t="s">
        <v>89</v>
      </c>
      <c r="AW649" s="14" t="s">
        <v>36</v>
      </c>
      <c r="AX649" s="14" t="s">
        <v>79</v>
      </c>
      <c r="AY649" s="263" t="s">
        <v>170</v>
      </c>
    </row>
    <row r="650" s="15" customFormat="1">
      <c r="A650" s="15"/>
      <c r="B650" s="264"/>
      <c r="C650" s="265"/>
      <c r="D650" s="244" t="s">
        <v>178</v>
      </c>
      <c r="E650" s="266" t="s">
        <v>1</v>
      </c>
      <c r="F650" s="267" t="s">
        <v>183</v>
      </c>
      <c r="G650" s="265"/>
      <c r="H650" s="268">
        <v>1</v>
      </c>
      <c r="I650" s="269"/>
      <c r="J650" s="265"/>
      <c r="K650" s="265"/>
      <c r="L650" s="270"/>
      <c r="M650" s="271"/>
      <c r="N650" s="272"/>
      <c r="O650" s="272"/>
      <c r="P650" s="272"/>
      <c r="Q650" s="272"/>
      <c r="R650" s="272"/>
      <c r="S650" s="272"/>
      <c r="T650" s="273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4" t="s">
        <v>178</v>
      </c>
      <c r="AU650" s="274" t="s">
        <v>89</v>
      </c>
      <c r="AV650" s="15" t="s">
        <v>176</v>
      </c>
      <c r="AW650" s="15" t="s">
        <v>36</v>
      </c>
      <c r="AX650" s="15" t="s">
        <v>87</v>
      </c>
      <c r="AY650" s="274" t="s">
        <v>170</v>
      </c>
    </row>
    <row r="651" s="2" customFormat="1" ht="24.15" customHeight="1">
      <c r="A651" s="39"/>
      <c r="B651" s="40"/>
      <c r="C651" s="286" t="s">
        <v>631</v>
      </c>
      <c r="D651" s="286" t="s">
        <v>312</v>
      </c>
      <c r="E651" s="287" t="s">
        <v>632</v>
      </c>
      <c r="F651" s="288" t="s">
        <v>633</v>
      </c>
      <c r="G651" s="289" t="s">
        <v>590</v>
      </c>
      <c r="H651" s="290">
        <v>1</v>
      </c>
      <c r="I651" s="291"/>
      <c r="J651" s="292">
        <f>ROUND(I651*H651,2)</f>
        <v>0</v>
      </c>
      <c r="K651" s="293"/>
      <c r="L651" s="294"/>
      <c r="M651" s="295" t="s">
        <v>1</v>
      </c>
      <c r="N651" s="296" t="s">
        <v>44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233</v>
      </c>
      <c r="AT651" s="240" t="s">
        <v>312</v>
      </c>
      <c r="AU651" s="240" t="s">
        <v>89</v>
      </c>
      <c r="AY651" s="18" t="s">
        <v>170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87</v>
      </c>
      <c r="BK651" s="241">
        <f>ROUND(I651*H651,2)</f>
        <v>0</v>
      </c>
      <c r="BL651" s="18" t="s">
        <v>176</v>
      </c>
      <c r="BM651" s="240" t="s">
        <v>634</v>
      </c>
    </row>
    <row r="652" s="2" customFormat="1" ht="24.15" customHeight="1">
      <c r="A652" s="39"/>
      <c r="B652" s="40"/>
      <c r="C652" s="228" t="s">
        <v>635</v>
      </c>
      <c r="D652" s="228" t="s">
        <v>172</v>
      </c>
      <c r="E652" s="229" t="s">
        <v>636</v>
      </c>
      <c r="F652" s="230" t="s">
        <v>637</v>
      </c>
      <c r="G652" s="231" t="s">
        <v>590</v>
      </c>
      <c r="H652" s="232">
        <v>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44</v>
      </c>
      <c r="O652" s="92"/>
      <c r="P652" s="238">
        <f>O652*H652</f>
        <v>0</v>
      </c>
      <c r="Q652" s="238">
        <v>0.00040000000000000002</v>
      </c>
      <c r="R652" s="238">
        <f>Q652*H652</f>
        <v>0.00080000000000000004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176</v>
      </c>
      <c r="AT652" s="240" t="s">
        <v>172</v>
      </c>
      <c r="AU652" s="240" t="s">
        <v>89</v>
      </c>
      <c r="AY652" s="18" t="s">
        <v>170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87</v>
      </c>
      <c r="BK652" s="241">
        <f>ROUND(I652*H652,2)</f>
        <v>0</v>
      </c>
      <c r="BL652" s="18" t="s">
        <v>176</v>
      </c>
      <c r="BM652" s="240" t="s">
        <v>638</v>
      </c>
    </row>
    <row r="653" s="13" customFormat="1">
      <c r="A653" s="13"/>
      <c r="B653" s="242"/>
      <c r="C653" s="243"/>
      <c r="D653" s="244" t="s">
        <v>178</v>
      </c>
      <c r="E653" s="245" t="s">
        <v>1</v>
      </c>
      <c r="F653" s="246" t="s">
        <v>524</v>
      </c>
      <c r="G653" s="243"/>
      <c r="H653" s="245" t="s">
        <v>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178</v>
      </c>
      <c r="AU653" s="252" t="s">
        <v>89</v>
      </c>
      <c r="AV653" s="13" t="s">
        <v>87</v>
      </c>
      <c r="AW653" s="13" t="s">
        <v>36</v>
      </c>
      <c r="AX653" s="13" t="s">
        <v>79</v>
      </c>
      <c r="AY653" s="252" t="s">
        <v>170</v>
      </c>
    </row>
    <row r="654" s="14" customFormat="1">
      <c r="A654" s="14"/>
      <c r="B654" s="253"/>
      <c r="C654" s="254"/>
      <c r="D654" s="244" t="s">
        <v>178</v>
      </c>
      <c r="E654" s="255" t="s">
        <v>1</v>
      </c>
      <c r="F654" s="256" t="s">
        <v>89</v>
      </c>
      <c r="G654" s="254"/>
      <c r="H654" s="257">
        <v>2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178</v>
      </c>
      <c r="AU654" s="263" t="s">
        <v>89</v>
      </c>
      <c r="AV654" s="14" t="s">
        <v>89</v>
      </c>
      <c r="AW654" s="14" t="s">
        <v>36</v>
      </c>
      <c r="AX654" s="14" t="s">
        <v>79</v>
      </c>
      <c r="AY654" s="263" t="s">
        <v>170</v>
      </c>
    </row>
    <row r="655" s="15" customFormat="1">
      <c r="A655" s="15"/>
      <c r="B655" s="264"/>
      <c r="C655" s="265"/>
      <c r="D655" s="244" t="s">
        <v>178</v>
      </c>
      <c r="E655" s="266" t="s">
        <v>1</v>
      </c>
      <c r="F655" s="267" t="s">
        <v>183</v>
      </c>
      <c r="G655" s="265"/>
      <c r="H655" s="268">
        <v>2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4" t="s">
        <v>178</v>
      </c>
      <c r="AU655" s="274" t="s">
        <v>89</v>
      </c>
      <c r="AV655" s="15" t="s">
        <v>176</v>
      </c>
      <c r="AW655" s="15" t="s">
        <v>36</v>
      </c>
      <c r="AX655" s="15" t="s">
        <v>87</v>
      </c>
      <c r="AY655" s="274" t="s">
        <v>170</v>
      </c>
    </row>
    <row r="656" s="2" customFormat="1" ht="14.4" customHeight="1">
      <c r="A656" s="39"/>
      <c r="B656" s="40"/>
      <c r="C656" s="286" t="s">
        <v>639</v>
      </c>
      <c r="D656" s="286" t="s">
        <v>312</v>
      </c>
      <c r="E656" s="287" t="s">
        <v>640</v>
      </c>
      <c r="F656" s="288" t="s">
        <v>641</v>
      </c>
      <c r="G656" s="289" t="s">
        <v>590</v>
      </c>
      <c r="H656" s="290">
        <v>1</v>
      </c>
      <c r="I656" s="291"/>
      <c r="J656" s="292">
        <f>ROUND(I656*H656,2)</f>
        <v>0</v>
      </c>
      <c r="K656" s="293"/>
      <c r="L656" s="294"/>
      <c r="M656" s="295" t="s">
        <v>1</v>
      </c>
      <c r="N656" s="296" t="s">
        <v>44</v>
      </c>
      <c r="O656" s="92"/>
      <c r="P656" s="238">
        <f>O656*H656</f>
        <v>0</v>
      </c>
      <c r="Q656" s="238">
        <v>0.066000000000000003</v>
      </c>
      <c r="R656" s="238">
        <f>Q656*H656</f>
        <v>0.066000000000000003</v>
      </c>
      <c r="S656" s="238">
        <v>0</v>
      </c>
      <c r="T656" s="23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0" t="s">
        <v>233</v>
      </c>
      <c r="AT656" s="240" t="s">
        <v>312</v>
      </c>
      <c r="AU656" s="240" t="s">
        <v>89</v>
      </c>
      <c r="AY656" s="18" t="s">
        <v>170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87</v>
      </c>
      <c r="BK656" s="241">
        <f>ROUND(I656*H656,2)</f>
        <v>0</v>
      </c>
      <c r="BL656" s="18" t="s">
        <v>176</v>
      </c>
      <c r="BM656" s="240" t="s">
        <v>642</v>
      </c>
    </row>
    <row r="657" s="13" customFormat="1">
      <c r="A657" s="13"/>
      <c r="B657" s="242"/>
      <c r="C657" s="243"/>
      <c r="D657" s="244" t="s">
        <v>178</v>
      </c>
      <c r="E657" s="245" t="s">
        <v>1</v>
      </c>
      <c r="F657" s="246" t="s">
        <v>643</v>
      </c>
      <c r="G657" s="243"/>
      <c r="H657" s="245" t="s">
        <v>1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178</v>
      </c>
      <c r="AU657" s="252" t="s">
        <v>89</v>
      </c>
      <c r="AV657" s="13" t="s">
        <v>87</v>
      </c>
      <c r="AW657" s="13" t="s">
        <v>36</v>
      </c>
      <c r="AX657" s="13" t="s">
        <v>79</v>
      </c>
      <c r="AY657" s="252" t="s">
        <v>170</v>
      </c>
    </row>
    <row r="658" s="14" customFormat="1">
      <c r="A658" s="14"/>
      <c r="B658" s="253"/>
      <c r="C658" s="254"/>
      <c r="D658" s="244" t="s">
        <v>178</v>
      </c>
      <c r="E658" s="255" t="s">
        <v>1</v>
      </c>
      <c r="F658" s="256" t="s">
        <v>87</v>
      </c>
      <c r="G658" s="254"/>
      <c r="H658" s="257">
        <v>1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178</v>
      </c>
      <c r="AU658" s="263" t="s">
        <v>89</v>
      </c>
      <c r="AV658" s="14" t="s">
        <v>89</v>
      </c>
      <c r="AW658" s="14" t="s">
        <v>36</v>
      </c>
      <c r="AX658" s="14" t="s">
        <v>79</v>
      </c>
      <c r="AY658" s="263" t="s">
        <v>170</v>
      </c>
    </row>
    <row r="659" s="15" customFormat="1">
      <c r="A659" s="15"/>
      <c r="B659" s="264"/>
      <c r="C659" s="265"/>
      <c r="D659" s="244" t="s">
        <v>178</v>
      </c>
      <c r="E659" s="266" t="s">
        <v>1</v>
      </c>
      <c r="F659" s="267" t="s">
        <v>183</v>
      </c>
      <c r="G659" s="265"/>
      <c r="H659" s="268">
        <v>1</v>
      </c>
      <c r="I659" s="269"/>
      <c r="J659" s="265"/>
      <c r="K659" s="265"/>
      <c r="L659" s="270"/>
      <c r="M659" s="271"/>
      <c r="N659" s="272"/>
      <c r="O659" s="272"/>
      <c r="P659" s="272"/>
      <c r="Q659" s="272"/>
      <c r="R659" s="272"/>
      <c r="S659" s="272"/>
      <c r="T659" s="273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4" t="s">
        <v>178</v>
      </c>
      <c r="AU659" s="274" t="s">
        <v>89</v>
      </c>
      <c r="AV659" s="15" t="s">
        <v>176</v>
      </c>
      <c r="AW659" s="15" t="s">
        <v>36</v>
      </c>
      <c r="AX659" s="15" t="s">
        <v>87</v>
      </c>
      <c r="AY659" s="274" t="s">
        <v>170</v>
      </c>
    </row>
    <row r="660" s="2" customFormat="1" ht="24.15" customHeight="1">
      <c r="A660" s="39"/>
      <c r="B660" s="40"/>
      <c r="C660" s="228" t="s">
        <v>644</v>
      </c>
      <c r="D660" s="228" t="s">
        <v>172</v>
      </c>
      <c r="E660" s="229" t="s">
        <v>645</v>
      </c>
      <c r="F660" s="230" t="s">
        <v>646</v>
      </c>
      <c r="G660" s="231" t="s">
        <v>590</v>
      </c>
      <c r="H660" s="232">
        <v>7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44</v>
      </c>
      <c r="O660" s="92"/>
      <c r="P660" s="238">
        <f>O660*H660</f>
        <v>0</v>
      </c>
      <c r="Q660" s="238">
        <v>0.00040000000000000002</v>
      </c>
      <c r="R660" s="238">
        <f>Q660*H660</f>
        <v>0.0028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176</v>
      </c>
      <c r="AT660" s="240" t="s">
        <v>172</v>
      </c>
      <c r="AU660" s="240" t="s">
        <v>89</v>
      </c>
      <c r="AY660" s="18" t="s">
        <v>170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87</v>
      </c>
      <c r="BK660" s="241">
        <f>ROUND(I660*H660,2)</f>
        <v>0</v>
      </c>
      <c r="BL660" s="18" t="s">
        <v>176</v>
      </c>
      <c r="BM660" s="240" t="s">
        <v>647</v>
      </c>
    </row>
    <row r="661" s="13" customFormat="1">
      <c r="A661" s="13"/>
      <c r="B661" s="242"/>
      <c r="C661" s="243"/>
      <c r="D661" s="244" t="s">
        <v>178</v>
      </c>
      <c r="E661" s="245" t="s">
        <v>1</v>
      </c>
      <c r="F661" s="246" t="s">
        <v>524</v>
      </c>
      <c r="G661" s="243"/>
      <c r="H661" s="245" t="s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178</v>
      </c>
      <c r="AU661" s="252" t="s">
        <v>89</v>
      </c>
      <c r="AV661" s="13" t="s">
        <v>87</v>
      </c>
      <c r="AW661" s="13" t="s">
        <v>36</v>
      </c>
      <c r="AX661" s="13" t="s">
        <v>79</v>
      </c>
      <c r="AY661" s="252" t="s">
        <v>170</v>
      </c>
    </row>
    <row r="662" s="14" customFormat="1">
      <c r="A662" s="14"/>
      <c r="B662" s="253"/>
      <c r="C662" s="254"/>
      <c r="D662" s="244" t="s">
        <v>178</v>
      </c>
      <c r="E662" s="255" t="s">
        <v>1</v>
      </c>
      <c r="F662" s="256" t="s">
        <v>226</v>
      </c>
      <c r="G662" s="254"/>
      <c r="H662" s="257">
        <v>7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178</v>
      </c>
      <c r="AU662" s="263" t="s">
        <v>89</v>
      </c>
      <c r="AV662" s="14" t="s">
        <v>89</v>
      </c>
      <c r="AW662" s="14" t="s">
        <v>36</v>
      </c>
      <c r="AX662" s="14" t="s">
        <v>79</v>
      </c>
      <c r="AY662" s="263" t="s">
        <v>170</v>
      </c>
    </row>
    <row r="663" s="15" customFormat="1">
      <c r="A663" s="15"/>
      <c r="B663" s="264"/>
      <c r="C663" s="265"/>
      <c r="D663" s="244" t="s">
        <v>178</v>
      </c>
      <c r="E663" s="266" t="s">
        <v>1</v>
      </c>
      <c r="F663" s="267" t="s">
        <v>183</v>
      </c>
      <c r="G663" s="265"/>
      <c r="H663" s="268">
        <v>7</v>
      </c>
      <c r="I663" s="269"/>
      <c r="J663" s="265"/>
      <c r="K663" s="265"/>
      <c r="L663" s="270"/>
      <c r="M663" s="271"/>
      <c r="N663" s="272"/>
      <c r="O663" s="272"/>
      <c r="P663" s="272"/>
      <c r="Q663" s="272"/>
      <c r="R663" s="272"/>
      <c r="S663" s="272"/>
      <c r="T663" s="27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4" t="s">
        <v>178</v>
      </c>
      <c r="AU663" s="274" t="s">
        <v>89</v>
      </c>
      <c r="AV663" s="15" t="s">
        <v>176</v>
      </c>
      <c r="AW663" s="15" t="s">
        <v>36</v>
      </c>
      <c r="AX663" s="15" t="s">
        <v>87</v>
      </c>
      <c r="AY663" s="274" t="s">
        <v>170</v>
      </c>
    </row>
    <row r="664" s="2" customFormat="1" ht="14.4" customHeight="1">
      <c r="A664" s="39"/>
      <c r="B664" s="40"/>
      <c r="C664" s="286" t="s">
        <v>648</v>
      </c>
      <c r="D664" s="286" t="s">
        <v>312</v>
      </c>
      <c r="E664" s="287" t="s">
        <v>649</v>
      </c>
      <c r="F664" s="288" t="s">
        <v>650</v>
      </c>
      <c r="G664" s="289" t="s">
        <v>590</v>
      </c>
      <c r="H664" s="290">
        <v>7</v>
      </c>
      <c r="I664" s="291"/>
      <c r="J664" s="292">
        <f>ROUND(I664*H664,2)</f>
        <v>0</v>
      </c>
      <c r="K664" s="293"/>
      <c r="L664" s="294"/>
      <c r="M664" s="295" t="s">
        <v>1</v>
      </c>
      <c r="N664" s="296" t="s">
        <v>44</v>
      </c>
      <c r="O664" s="92"/>
      <c r="P664" s="238">
        <f>O664*H664</f>
        <v>0</v>
      </c>
      <c r="Q664" s="238">
        <v>0.096000000000000002</v>
      </c>
      <c r="R664" s="238">
        <f>Q664*H664</f>
        <v>0.67200000000000004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233</v>
      </c>
      <c r="AT664" s="240" t="s">
        <v>312</v>
      </c>
      <c r="AU664" s="240" t="s">
        <v>89</v>
      </c>
      <c r="AY664" s="18" t="s">
        <v>170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87</v>
      </c>
      <c r="BK664" s="241">
        <f>ROUND(I664*H664,2)</f>
        <v>0</v>
      </c>
      <c r="BL664" s="18" t="s">
        <v>176</v>
      </c>
      <c r="BM664" s="240" t="s">
        <v>651</v>
      </c>
    </row>
    <row r="665" s="2" customFormat="1" ht="24.15" customHeight="1">
      <c r="A665" s="39"/>
      <c r="B665" s="40"/>
      <c r="C665" s="228" t="s">
        <v>652</v>
      </c>
      <c r="D665" s="228" t="s">
        <v>172</v>
      </c>
      <c r="E665" s="229" t="s">
        <v>653</v>
      </c>
      <c r="F665" s="230" t="s">
        <v>654</v>
      </c>
      <c r="G665" s="231" t="s">
        <v>352</v>
      </c>
      <c r="H665" s="232">
        <v>19.949999999999999</v>
      </c>
      <c r="I665" s="233"/>
      <c r="J665" s="234">
        <f>ROUND(I665*H665,2)</f>
        <v>0</v>
      </c>
      <c r="K665" s="235"/>
      <c r="L665" s="45"/>
      <c r="M665" s="236" t="s">
        <v>1</v>
      </c>
      <c r="N665" s="237" t="s">
        <v>44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176</v>
      </c>
      <c r="AT665" s="240" t="s">
        <v>172</v>
      </c>
      <c r="AU665" s="240" t="s">
        <v>89</v>
      </c>
      <c r="AY665" s="18" t="s">
        <v>170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87</v>
      </c>
      <c r="BK665" s="241">
        <f>ROUND(I665*H665,2)</f>
        <v>0</v>
      </c>
      <c r="BL665" s="18" t="s">
        <v>176</v>
      </c>
      <c r="BM665" s="240" t="s">
        <v>655</v>
      </c>
    </row>
    <row r="666" s="13" customFormat="1">
      <c r="A666" s="13"/>
      <c r="B666" s="242"/>
      <c r="C666" s="243"/>
      <c r="D666" s="244" t="s">
        <v>178</v>
      </c>
      <c r="E666" s="245" t="s">
        <v>1</v>
      </c>
      <c r="F666" s="246" t="s">
        <v>524</v>
      </c>
      <c r="G666" s="243"/>
      <c r="H666" s="245" t="s">
        <v>1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178</v>
      </c>
      <c r="AU666" s="252" t="s">
        <v>89</v>
      </c>
      <c r="AV666" s="13" t="s">
        <v>87</v>
      </c>
      <c r="AW666" s="13" t="s">
        <v>36</v>
      </c>
      <c r="AX666" s="13" t="s">
        <v>79</v>
      </c>
      <c r="AY666" s="252" t="s">
        <v>170</v>
      </c>
    </row>
    <row r="667" s="14" customFormat="1">
      <c r="A667" s="14"/>
      <c r="B667" s="253"/>
      <c r="C667" s="254"/>
      <c r="D667" s="244" t="s">
        <v>178</v>
      </c>
      <c r="E667" s="255" t="s">
        <v>1</v>
      </c>
      <c r="F667" s="256" t="s">
        <v>656</v>
      </c>
      <c r="G667" s="254"/>
      <c r="H667" s="257">
        <v>19.949999999999999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178</v>
      </c>
      <c r="AU667" s="263" t="s">
        <v>89</v>
      </c>
      <c r="AV667" s="14" t="s">
        <v>89</v>
      </c>
      <c r="AW667" s="14" t="s">
        <v>36</v>
      </c>
      <c r="AX667" s="14" t="s">
        <v>79</v>
      </c>
      <c r="AY667" s="263" t="s">
        <v>170</v>
      </c>
    </row>
    <row r="668" s="15" customFormat="1">
      <c r="A668" s="15"/>
      <c r="B668" s="264"/>
      <c r="C668" s="265"/>
      <c r="D668" s="244" t="s">
        <v>178</v>
      </c>
      <c r="E668" s="266" t="s">
        <v>1</v>
      </c>
      <c r="F668" s="267" t="s">
        <v>183</v>
      </c>
      <c r="G668" s="265"/>
      <c r="H668" s="268">
        <v>19.949999999999999</v>
      </c>
      <c r="I668" s="269"/>
      <c r="J668" s="265"/>
      <c r="K668" s="265"/>
      <c r="L668" s="270"/>
      <c r="M668" s="271"/>
      <c r="N668" s="272"/>
      <c r="O668" s="272"/>
      <c r="P668" s="272"/>
      <c r="Q668" s="272"/>
      <c r="R668" s="272"/>
      <c r="S668" s="272"/>
      <c r="T668" s="27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4" t="s">
        <v>178</v>
      </c>
      <c r="AU668" s="274" t="s">
        <v>89</v>
      </c>
      <c r="AV668" s="15" t="s">
        <v>176</v>
      </c>
      <c r="AW668" s="15" t="s">
        <v>36</v>
      </c>
      <c r="AX668" s="15" t="s">
        <v>87</v>
      </c>
      <c r="AY668" s="274" t="s">
        <v>170</v>
      </c>
    </row>
    <row r="669" s="2" customFormat="1" ht="37.8" customHeight="1">
      <c r="A669" s="39"/>
      <c r="B669" s="40"/>
      <c r="C669" s="286" t="s">
        <v>657</v>
      </c>
      <c r="D669" s="286" t="s">
        <v>312</v>
      </c>
      <c r="E669" s="287" t="s">
        <v>658</v>
      </c>
      <c r="F669" s="288" t="s">
        <v>659</v>
      </c>
      <c r="G669" s="289" t="s">
        <v>352</v>
      </c>
      <c r="H669" s="290">
        <v>20.948</v>
      </c>
      <c r="I669" s="291"/>
      <c r="J669" s="292">
        <f>ROUND(I669*H669,2)</f>
        <v>0</v>
      </c>
      <c r="K669" s="293"/>
      <c r="L669" s="294"/>
      <c r="M669" s="295" t="s">
        <v>1</v>
      </c>
      <c r="N669" s="296" t="s">
        <v>44</v>
      </c>
      <c r="O669" s="92"/>
      <c r="P669" s="238">
        <f>O669*H669</f>
        <v>0</v>
      </c>
      <c r="Q669" s="238">
        <v>0.082000000000000003</v>
      </c>
      <c r="R669" s="238">
        <f>Q669*H669</f>
        <v>1.7177360000000002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233</v>
      </c>
      <c r="AT669" s="240" t="s">
        <v>312</v>
      </c>
      <c r="AU669" s="240" t="s">
        <v>89</v>
      </c>
      <c r="AY669" s="18" t="s">
        <v>170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87</v>
      </c>
      <c r="BK669" s="241">
        <f>ROUND(I669*H669,2)</f>
        <v>0</v>
      </c>
      <c r="BL669" s="18" t="s">
        <v>176</v>
      </c>
      <c r="BM669" s="240" t="s">
        <v>660</v>
      </c>
    </row>
    <row r="670" s="14" customFormat="1">
      <c r="A670" s="14"/>
      <c r="B670" s="253"/>
      <c r="C670" s="254"/>
      <c r="D670" s="244" t="s">
        <v>178</v>
      </c>
      <c r="E670" s="254"/>
      <c r="F670" s="256" t="s">
        <v>661</v>
      </c>
      <c r="G670" s="254"/>
      <c r="H670" s="257">
        <v>20.948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178</v>
      </c>
      <c r="AU670" s="263" t="s">
        <v>89</v>
      </c>
      <c r="AV670" s="14" t="s">
        <v>89</v>
      </c>
      <c r="AW670" s="14" t="s">
        <v>4</v>
      </c>
      <c r="AX670" s="14" t="s">
        <v>87</v>
      </c>
      <c r="AY670" s="263" t="s">
        <v>170</v>
      </c>
    </row>
    <row r="671" s="12" customFormat="1" ht="22.8" customHeight="1">
      <c r="A671" s="12"/>
      <c r="B671" s="212"/>
      <c r="C671" s="213"/>
      <c r="D671" s="214" t="s">
        <v>78</v>
      </c>
      <c r="E671" s="226" t="s">
        <v>176</v>
      </c>
      <c r="F671" s="226" t="s">
        <v>662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SUM(P672:P824)</f>
        <v>0</v>
      </c>
      <c r="Q671" s="220"/>
      <c r="R671" s="221">
        <f>SUM(R672:R824)</f>
        <v>39.398344959999996</v>
      </c>
      <c r="S671" s="220"/>
      <c r="T671" s="222">
        <f>SUM(T672:T824)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87</v>
      </c>
      <c r="AT671" s="224" t="s">
        <v>78</v>
      </c>
      <c r="AU671" s="224" t="s">
        <v>87</v>
      </c>
      <c r="AY671" s="223" t="s">
        <v>170</v>
      </c>
      <c r="BK671" s="225">
        <f>SUM(BK672:BK824)</f>
        <v>0</v>
      </c>
    </row>
    <row r="672" s="2" customFormat="1" ht="14.4" customHeight="1">
      <c r="A672" s="39"/>
      <c r="B672" s="40"/>
      <c r="C672" s="228" t="s">
        <v>663</v>
      </c>
      <c r="D672" s="228" t="s">
        <v>172</v>
      </c>
      <c r="E672" s="229" t="s">
        <v>664</v>
      </c>
      <c r="F672" s="230" t="s">
        <v>665</v>
      </c>
      <c r="G672" s="231" t="s">
        <v>192</v>
      </c>
      <c r="H672" s="232">
        <v>4.968</v>
      </c>
      <c r="I672" s="233"/>
      <c r="J672" s="234">
        <f>ROUND(I672*H672,2)</f>
        <v>0</v>
      </c>
      <c r="K672" s="235"/>
      <c r="L672" s="45"/>
      <c r="M672" s="236" t="s">
        <v>1</v>
      </c>
      <c r="N672" s="237" t="s">
        <v>44</v>
      </c>
      <c r="O672" s="92"/>
      <c r="P672" s="238">
        <f>O672*H672</f>
        <v>0</v>
      </c>
      <c r="Q672" s="238">
        <v>2.45343</v>
      </c>
      <c r="R672" s="238">
        <f>Q672*H672</f>
        <v>12.18864024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176</v>
      </c>
      <c r="AT672" s="240" t="s">
        <v>172</v>
      </c>
      <c r="AU672" s="240" t="s">
        <v>89</v>
      </c>
      <c r="AY672" s="18" t="s">
        <v>170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87</v>
      </c>
      <c r="BK672" s="241">
        <f>ROUND(I672*H672,2)</f>
        <v>0</v>
      </c>
      <c r="BL672" s="18" t="s">
        <v>176</v>
      </c>
      <c r="BM672" s="240" t="s">
        <v>666</v>
      </c>
    </row>
    <row r="673" s="13" customFormat="1">
      <c r="A673" s="13"/>
      <c r="B673" s="242"/>
      <c r="C673" s="243"/>
      <c r="D673" s="244" t="s">
        <v>178</v>
      </c>
      <c r="E673" s="245" t="s">
        <v>1</v>
      </c>
      <c r="F673" s="246" t="s">
        <v>524</v>
      </c>
      <c r="G673" s="243"/>
      <c r="H673" s="245" t="s">
        <v>1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178</v>
      </c>
      <c r="AU673" s="252" t="s">
        <v>89</v>
      </c>
      <c r="AV673" s="13" t="s">
        <v>87</v>
      </c>
      <c r="AW673" s="13" t="s">
        <v>36</v>
      </c>
      <c r="AX673" s="13" t="s">
        <v>79</v>
      </c>
      <c r="AY673" s="252" t="s">
        <v>170</v>
      </c>
    </row>
    <row r="674" s="13" customFormat="1">
      <c r="A674" s="13"/>
      <c r="B674" s="242"/>
      <c r="C674" s="243"/>
      <c r="D674" s="244" t="s">
        <v>178</v>
      </c>
      <c r="E674" s="245" t="s">
        <v>1</v>
      </c>
      <c r="F674" s="246" t="s">
        <v>195</v>
      </c>
      <c r="G674" s="243"/>
      <c r="H674" s="245" t="s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178</v>
      </c>
      <c r="AU674" s="252" t="s">
        <v>89</v>
      </c>
      <c r="AV674" s="13" t="s">
        <v>87</v>
      </c>
      <c r="AW674" s="13" t="s">
        <v>36</v>
      </c>
      <c r="AX674" s="13" t="s">
        <v>79</v>
      </c>
      <c r="AY674" s="252" t="s">
        <v>170</v>
      </c>
    </row>
    <row r="675" s="13" customFormat="1">
      <c r="A675" s="13"/>
      <c r="B675" s="242"/>
      <c r="C675" s="243"/>
      <c r="D675" s="244" t="s">
        <v>178</v>
      </c>
      <c r="E675" s="245" t="s">
        <v>1</v>
      </c>
      <c r="F675" s="246" t="s">
        <v>196</v>
      </c>
      <c r="G675" s="243"/>
      <c r="H675" s="245" t="s">
        <v>1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178</v>
      </c>
      <c r="AU675" s="252" t="s">
        <v>89</v>
      </c>
      <c r="AV675" s="13" t="s">
        <v>87</v>
      </c>
      <c r="AW675" s="13" t="s">
        <v>36</v>
      </c>
      <c r="AX675" s="13" t="s">
        <v>79</v>
      </c>
      <c r="AY675" s="252" t="s">
        <v>170</v>
      </c>
    </row>
    <row r="676" s="13" customFormat="1">
      <c r="A676" s="13"/>
      <c r="B676" s="242"/>
      <c r="C676" s="243"/>
      <c r="D676" s="244" t="s">
        <v>178</v>
      </c>
      <c r="E676" s="245" t="s">
        <v>1</v>
      </c>
      <c r="F676" s="246" t="s">
        <v>667</v>
      </c>
      <c r="G676" s="243"/>
      <c r="H676" s="245" t="s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178</v>
      </c>
      <c r="AU676" s="252" t="s">
        <v>89</v>
      </c>
      <c r="AV676" s="13" t="s">
        <v>87</v>
      </c>
      <c r="AW676" s="13" t="s">
        <v>36</v>
      </c>
      <c r="AX676" s="13" t="s">
        <v>79</v>
      </c>
      <c r="AY676" s="252" t="s">
        <v>170</v>
      </c>
    </row>
    <row r="677" s="14" customFormat="1">
      <c r="A677" s="14"/>
      <c r="B677" s="253"/>
      <c r="C677" s="254"/>
      <c r="D677" s="244" t="s">
        <v>178</v>
      </c>
      <c r="E677" s="255" t="s">
        <v>1</v>
      </c>
      <c r="F677" s="256" t="s">
        <v>668</v>
      </c>
      <c r="G677" s="254"/>
      <c r="H677" s="257">
        <v>3.4039999999999999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178</v>
      </c>
      <c r="AU677" s="263" t="s">
        <v>89</v>
      </c>
      <c r="AV677" s="14" t="s">
        <v>89</v>
      </c>
      <c r="AW677" s="14" t="s">
        <v>36</v>
      </c>
      <c r="AX677" s="14" t="s">
        <v>79</v>
      </c>
      <c r="AY677" s="263" t="s">
        <v>170</v>
      </c>
    </row>
    <row r="678" s="14" customFormat="1">
      <c r="A678" s="14"/>
      <c r="B678" s="253"/>
      <c r="C678" s="254"/>
      <c r="D678" s="244" t="s">
        <v>178</v>
      </c>
      <c r="E678" s="255" t="s">
        <v>1</v>
      </c>
      <c r="F678" s="256" t="s">
        <v>669</v>
      </c>
      <c r="G678" s="254"/>
      <c r="H678" s="257">
        <v>0.25600000000000001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178</v>
      </c>
      <c r="AU678" s="263" t="s">
        <v>89</v>
      </c>
      <c r="AV678" s="14" t="s">
        <v>89</v>
      </c>
      <c r="AW678" s="14" t="s">
        <v>36</v>
      </c>
      <c r="AX678" s="14" t="s">
        <v>79</v>
      </c>
      <c r="AY678" s="263" t="s">
        <v>170</v>
      </c>
    </row>
    <row r="679" s="16" customFormat="1">
      <c r="A679" s="16"/>
      <c r="B679" s="275"/>
      <c r="C679" s="276"/>
      <c r="D679" s="244" t="s">
        <v>178</v>
      </c>
      <c r="E679" s="277" t="s">
        <v>1</v>
      </c>
      <c r="F679" s="278" t="s">
        <v>221</v>
      </c>
      <c r="G679" s="276"/>
      <c r="H679" s="279">
        <v>3.6600000000000001</v>
      </c>
      <c r="I679" s="280"/>
      <c r="J679" s="276"/>
      <c r="K679" s="276"/>
      <c r="L679" s="281"/>
      <c r="M679" s="282"/>
      <c r="N679" s="283"/>
      <c r="O679" s="283"/>
      <c r="P679" s="283"/>
      <c r="Q679" s="283"/>
      <c r="R679" s="283"/>
      <c r="S679" s="283"/>
      <c r="T679" s="284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85" t="s">
        <v>178</v>
      </c>
      <c r="AU679" s="285" t="s">
        <v>89</v>
      </c>
      <c r="AV679" s="16" t="s">
        <v>189</v>
      </c>
      <c r="AW679" s="16" t="s">
        <v>36</v>
      </c>
      <c r="AX679" s="16" t="s">
        <v>79</v>
      </c>
      <c r="AY679" s="285" t="s">
        <v>170</v>
      </c>
    </row>
    <row r="680" s="13" customFormat="1">
      <c r="A680" s="13"/>
      <c r="B680" s="242"/>
      <c r="C680" s="243"/>
      <c r="D680" s="244" t="s">
        <v>178</v>
      </c>
      <c r="E680" s="245" t="s">
        <v>1</v>
      </c>
      <c r="F680" s="246" t="s">
        <v>670</v>
      </c>
      <c r="G680" s="243"/>
      <c r="H680" s="245" t="s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178</v>
      </c>
      <c r="AU680" s="252" t="s">
        <v>89</v>
      </c>
      <c r="AV680" s="13" t="s">
        <v>87</v>
      </c>
      <c r="AW680" s="13" t="s">
        <v>36</v>
      </c>
      <c r="AX680" s="13" t="s">
        <v>79</v>
      </c>
      <c r="AY680" s="252" t="s">
        <v>170</v>
      </c>
    </row>
    <row r="681" s="14" customFormat="1">
      <c r="A681" s="14"/>
      <c r="B681" s="253"/>
      <c r="C681" s="254"/>
      <c r="D681" s="244" t="s">
        <v>178</v>
      </c>
      <c r="E681" s="255" t="s">
        <v>1</v>
      </c>
      <c r="F681" s="256" t="s">
        <v>671</v>
      </c>
      <c r="G681" s="254"/>
      <c r="H681" s="257">
        <v>0.95799999999999996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178</v>
      </c>
      <c r="AU681" s="263" t="s">
        <v>89</v>
      </c>
      <c r="AV681" s="14" t="s">
        <v>89</v>
      </c>
      <c r="AW681" s="14" t="s">
        <v>36</v>
      </c>
      <c r="AX681" s="14" t="s">
        <v>79</v>
      </c>
      <c r="AY681" s="263" t="s">
        <v>170</v>
      </c>
    </row>
    <row r="682" s="13" customFormat="1">
      <c r="A682" s="13"/>
      <c r="B682" s="242"/>
      <c r="C682" s="243"/>
      <c r="D682" s="244" t="s">
        <v>178</v>
      </c>
      <c r="E682" s="245" t="s">
        <v>1</v>
      </c>
      <c r="F682" s="246" t="s">
        <v>672</v>
      </c>
      <c r="G682" s="243"/>
      <c r="H682" s="245" t="s">
        <v>1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178</v>
      </c>
      <c r="AU682" s="252" t="s">
        <v>89</v>
      </c>
      <c r="AV682" s="13" t="s">
        <v>87</v>
      </c>
      <c r="AW682" s="13" t="s">
        <v>36</v>
      </c>
      <c r="AX682" s="13" t="s">
        <v>79</v>
      </c>
      <c r="AY682" s="252" t="s">
        <v>170</v>
      </c>
    </row>
    <row r="683" s="14" customFormat="1">
      <c r="A683" s="14"/>
      <c r="B683" s="253"/>
      <c r="C683" s="254"/>
      <c r="D683" s="244" t="s">
        <v>178</v>
      </c>
      <c r="E683" s="255" t="s">
        <v>1</v>
      </c>
      <c r="F683" s="256" t="s">
        <v>673</v>
      </c>
      <c r="G683" s="254"/>
      <c r="H683" s="257">
        <v>0.34999999999999998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178</v>
      </c>
      <c r="AU683" s="263" t="s">
        <v>89</v>
      </c>
      <c r="AV683" s="14" t="s">
        <v>89</v>
      </c>
      <c r="AW683" s="14" t="s">
        <v>36</v>
      </c>
      <c r="AX683" s="14" t="s">
        <v>79</v>
      </c>
      <c r="AY683" s="263" t="s">
        <v>170</v>
      </c>
    </row>
    <row r="684" s="16" customFormat="1">
      <c r="A684" s="16"/>
      <c r="B684" s="275"/>
      <c r="C684" s="276"/>
      <c r="D684" s="244" t="s">
        <v>178</v>
      </c>
      <c r="E684" s="277" t="s">
        <v>1</v>
      </c>
      <c r="F684" s="278" t="s">
        <v>221</v>
      </c>
      <c r="G684" s="276"/>
      <c r="H684" s="279">
        <v>1.3079999999999998</v>
      </c>
      <c r="I684" s="280"/>
      <c r="J684" s="276"/>
      <c r="K684" s="276"/>
      <c r="L684" s="281"/>
      <c r="M684" s="282"/>
      <c r="N684" s="283"/>
      <c r="O684" s="283"/>
      <c r="P684" s="283"/>
      <c r="Q684" s="283"/>
      <c r="R684" s="283"/>
      <c r="S684" s="283"/>
      <c r="T684" s="28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85" t="s">
        <v>178</v>
      </c>
      <c r="AU684" s="285" t="s">
        <v>89</v>
      </c>
      <c r="AV684" s="16" t="s">
        <v>189</v>
      </c>
      <c r="AW684" s="16" t="s">
        <v>36</v>
      </c>
      <c r="AX684" s="16" t="s">
        <v>79</v>
      </c>
      <c r="AY684" s="285" t="s">
        <v>170</v>
      </c>
    </row>
    <row r="685" s="15" customFormat="1">
      <c r="A685" s="15"/>
      <c r="B685" s="264"/>
      <c r="C685" s="265"/>
      <c r="D685" s="244" t="s">
        <v>178</v>
      </c>
      <c r="E685" s="266" t="s">
        <v>1</v>
      </c>
      <c r="F685" s="267" t="s">
        <v>183</v>
      </c>
      <c r="G685" s="265"/>
      <c r="H685" s="268">
        <v>4.968</v>
      </c>
      <c r="I685" s="269"/>
      <c r="J685" s="265"/>
      <c r="K685" s="265"/>
      <c r="L685" s="270"/>
      <c r="M685" s="271"/>
      <c r="N685" s="272"/>
      <c r="O685" s="272"/>
      <c r="P685" s="272"/>
      <c r="Q685" s="272"/>
      <c r="R685" s="272"/>
      <c r="S685" s="272"/>
      <c r="T685" s="273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4" t="s">
        <v>178</v>
      </c>
      <c r="AU685" s="274" t="s">
        <v>89</v>
      </c>
      <c r="AV685" s="15" t="s">
        <v>176</v>
      </c>
      <c r="AW685" s="15" t="s">
        <v>36</v>
      </c>
      <c r="AX685" s="15" t="s">
        <v>87</v>
      </c>
      <c r="AY685" s="274" t="s">
        <v>170</v>
      </c>
    </row>
    <row r="686" s="2" customFormat="1" ht="24.15" customHeight="1">
      <c r="A686" s="39"/>
      <c r="B686" s="40"/>
      <c r="C686" s="228" t="s">
        <v>674</v>
      </c>
      <c r="D686" s="228" t="s">
        <v>172</v>
      </c>
      <c r="E686" s="229" t="s">
        <v>675</v>
      </c>
      <c r="F686" s="230" t="s">
        <v>676</v>
      </c>
      <c r="G686" s="231" t="s">
        <v>175</v>
      </c>
      <c r="H686" s="232">
        <v>36.719999999999999</v>
      </c>
      <c r="I686" s="233"/>
      <c r="J686" s="234">
        <f>ROUND(I686*H686,2)</f>
        <v>0</v>
      </c>
      <c r="K686" s="235"/>
      <c r="L686" s="45"/>
      <c r="M686" s="236" t="s">
        <v>1</v>
      </c>
      <c r="N686" s="237" t="s">
        <v>44</v>
      </c>
      <c r="O686" s="92"/>
      <c r="P686" s="238">
        <f>O686*H686</f>
        <v>0</v>
      </c>
      <c r="Q686" s="238">
        <v>0.0053299999999999997</v>
      </c>
      <c r="R686" s="238">
        <f>Q686*H686</f>
        <v>0.19571759999999999</v>
      </c>
      <c r="S686" s="238">
        <v>0</v>
      </c>
      <c r="T686" s="23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0" t="s">
        <v>176</v>
      </c>
      <c r="AT686" s="240" t="s">
        <v>172</v>
      </c>
      <c r="AU686" s="240" t="s">
        <v>89</v>
      </c>
      <c r="AY686" s="18" t="s">
        <v>170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87</v>
      </c>
      <c r="BK686" s="241">
        <f>ROUND(I686*H686,2)</f>
        <v>0</v>
      </c>
      <c r="BL686" s="18" t="s">
        <v>176</v>
      </c>
      <c r="BM686" s="240" t="s">
        <v>677</v>
      </c>
    </row>
    <row r="687" s="13" customFormat="1">
      <c r="A687" s="13"/>
      <c r="B687" s="242"/>
      <c r="C687" s="243"/>
      <c r="D687" s="244" t="s">
        <v>178</v>
      </c>
      <c r="E687" s="245" t="s">
        <v>1</v>
      </c>
      <c r="F687" s="246" t="s">
        <v>524</v>
      </c>
      <c r="G687" s="243"/>
      <c r="H687" s="245" t="s">
        <v>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178</v>
      </c>
      <c r="AU687" s="252" t="s">
        <v>89</v>
      </c>
      <c r="AV687" s="13" t="s">
        <v>87</v>
      </c>
      <c r="AW687" s="13" t="s">
        <v>36</v>
      </c>
      <c r="AX687" s="13" t="s">
        <v>79</v>
      </c>
      <c r="AY687" s="252" t="s">
        <v>170</v>
      </c>
    </row>
    <row r="688" s="13" customFormat="1">
      <c r="A688" s="13"/>
      <c r="B688" s="242"/>
      <c r="C688" s="243"/>
      <c r="D688" s="244" t="s">
        <v>178</v>
      </c>
      <c r="E688" s="245" t="s">
        <v>1</v>
      </c>
      <c r="F688" s="246" t="s">
        <v>195</v>
      </c>
      <c r="G688" s="243"/>
      <c r="H688" s="245" t="s">
        <v>1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178</v>
      </c>
      <c r="AU688" s="252" t="s">
        <v>89</v>
      </c>
      <c r="AV688" s="13" t="s">
        <v>87</v>
      </c>
      <c r="AW688" s="13" t="s">
        <v>36</v>
      </c>
      <c r="AX688" s="13" t="s">
        <v>79</v>
      </c>
      <c r="AY688" s="252" t="s">
        <v>170</v>
      </c>
    </row>
    <row r="689" s="13" customFormat="1">
      <c r="A689" s="13"/>
      <c r="B689" s="242"/>
      <c r="C689" s="243"/>
      <c r="D689" s="244" t="s">
        <v>178</v>
      </c>
      <c r="E689" s="245" t="s">
        <v>1</v>
      </c>
      <c r="F689" s="246" t="s">
        <v>196</v>
      </c>
      <c r="G689" s="243"/>
      <c r="H689" s="245" t="s">
        <v>1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178</v>
      </c>
      <c r="AU689" s="252" t="s">
        <v>89</v>
      </c>
      <c r="AV689" s="13" t="s">
        <v>87</v>
      </c>
      <c r="AW689" s="13" t="s">
        <v>36</v>
      </c>
      <c r="AX689" s="13" t="s">
        <v>79</v>
      </c>
      <c r="AY689" s="252" t="s">
        <v>170</v>
      </c>
    </row>
    <row r="690" s="13" customFormat="1">
      <c r="A690" s="13"/>
      <c r="B690" s="242"/>
      <c r="C690" s="243"/>
      <c r="D690" s="244" t="s">
        <v>178</v>
      </c>
      <c r="E690" s="245" t="s">
        <v>1</v>
      </c>
      <c r="F690" s="246" t="s">
        <v>667</v>
      </c>
      <c r="G690" s="243"/>
      <c r="H690" s="245" t="s">
        <v>1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178</v>
      </c>
      <c r="AU690" s="252" t="s">
        <v>89</v>
      </c>
      <c r="AV690" s="13" t="s">
        <v>87</v>
      </c>
      <c r="AW690" s="13" t="s">
        <v>36</v>
      </c>
      <c r="AX690" s="13" t="s">
        <v>79</v>
      </c>
      <c r="AY690" s="252" t="s">
        <v>170</v>
      </c>
    </row>
    <row r="691" s="14" customFormat="1">
      <c r="A691" s="14"/>
      <c r="B691" s="253"/>
      <c r="C691" s="254"/>
      <c r="D691" s="244" t="s">
        <v>178</v>
      </c>
      <c r="E691" s="255" t="s">
        <v>1</v>
      </c>
      <c r="F691" s="256" t="s">
        <v>678</v>
      </c>
      <c r="G691" s="254"/>
      <c r="H691" s="257">
        <v>17.02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178</v>
      </c>
      <c r="AU691" s="263" t="s">
        <v>89</v>
      </c>
      <c r="AV691" s="14" t="s">
        <v>89</v>
      </c>
      <c r="AW691" s="14" t="s">
        <v>36</v>
      </c>
      <c r="AX691" s="14" t="s">
        <v>79</v>
      </c>
      <c r="AY691" s="263" t="s">
        <v>170</v>
      </c>
    </row>
    <row r="692" s="14" customFormat="1">
      <c r="A692" s="14"/>
      <c r="B692" s="253"/>
      <c r="C692" s="254"/>
      <c r="D692" s="244" t="s">
        <v>178</v>
      </c>
      <c r="E692" s="255" t="s">
        <v>1</v>
      </c>
      <c r="F692" s="256" t="s">
        <v>679</v>
      </c>
      <c r="G692" s="254"/>
      <c r="H692" s="257">
        <v>4.1500000000000004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178</v>
      </c>
      <c r="AU692" s="263" t="s">
        <v>89</v>
      </c>
      <c r="AV692" s="14" t="s">
        <v>89</v>
      </c>
      <c r="AW692" s="14" t="s">
        <v>36</v>
      </c>
      <c r="AX692" s="14" t="s">
        <v>79</v>
      </c>
      <c r="AY692" s="263" t="s">
        <v>170</v>
      </c>
    </row>
    <row r="693" s="14" customFormat="1">
      <c r="A693" s="14"/>
      <c r="B693" s="253"/>
      <c r="C693" s="254"/>
      <c r="D693" s="244" t="s">
        <v>178</v>
      </c>
      <c r="E693" s="255" t="s">
        <v>1</v>
      </c>
      <c r="F693" s="256" t="s">
        <v>680</v>
      </c>
      <c r="G693" s="254"/>
      <c r="H693" s="257">
        <v>1.6000000000000001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178</v>
      </c>
      <c r="AU693" s="263" t="s">
        <v>89</v>
      </c>
      <c r="AV693" s="14" t="s">
        <v>89</v>
      </c>
      <c r="AW693" s="14" t="s">
        <v>36</v>
      </c>
      <c r="AX693" s="14" t="s">
        <v>79</v>
      </c>
      <c r="AY693" s="263" t="s">
        <v>170</v>
      </c>
    </row>
    <row r="694" s="16" customFormat="1">
      <c r="A694" s="16"/>
      <c r="B694" s="275"/>
      <c r="C694" s="276"/>
      <c r="D694" s="244" t="s">
        <v>178</v>
      </c>
      <c r="E694" s="277" t="s">
        <v>1</v>
      </c>
      <c r="F694" s="278" t="s">
        <v>221</v>
      </c>
      <c r="G694" s="276"/>
      <c r="H694" s="279">
        <v>22.77</v>
      </c>
      <c r="I694" s="280"/>
      <c r="J694" s="276"/>
      <c r="K694" s="276"/>
      <c r="L694" s="281"/>
      <c r="M694" s="282"/>
      <c r="N694" s="283"/>
      <c r="O694" s="283"/>
      <c r="P694" s="283"/>
      <c r="Q694" s="283"/>
      <c r="R694" s="283"/>
      <c r="S694" s="283"/>
      <c r="T694" s="284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85" t="s">
        <v>178</v>
      </c>
      <c r="AU694" s="285" t="s">
        <v>89</v>
      </c>
      <c r="AV694" s="16" t="s">
        <v>189</v>
      </c>
      <c r="AW694" s="16" t="s">
        <v>36</v>
      </c>
      <c r="AX694" s="16" t="s">
        <v>79</v>
      </c>
      <c r="AY694" s="285" t="s">
        <v>170</v>
      </c>
    </row>
    <row r="695" s="13" customFormat="1">
      <c r="A695" s="13"/>
      <c r="B695" s="242"/>
      <c r="C695" s="243"/>
      <c r="D695" s="244" t="s">
        <v>178</v>
      </c>
      <c r="E695" s="245" t="s">
        <v>1</v>
      </c>
      <c r="F695" s="246" t="s">
        <v>670</v>
      </c>
      <c r="G695" s="243"/>
      <c r="H695" s="245" t="s">
        <v>1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178</v>
      </c>
      <c r="AU695" s="252" t="s">
        <v>89</v>
      </c>
      <c r="AV695" s="13" t="s">
        <v>87</v>
      </c>
      <c r="AW695" s="13" t="s">
        <v>36</v>
      </c>
      <c r="AX695" s="13" t="s">
        <v>79</v>
      </c>
      <c r="AY695" s="252" t="s">
        <v>170</v>
      </c>
    </row>
    <row r="696" s="14" customFormat="1">
      <c r="A696" s="14"/>
      <c r="B696" s="253"/>
      <c r="C696" s="254"/>
      <c r="D696" s="244" t="s">
        <v>178</v>
      </c>
      <c r="E696" s="255" t="s">
        <v>1</v>
      </c>
      <c r="F696" s="256" t="s">
        <v>681</v>
      </c>
      <c r="G696" s="254"/>
      <c r="H696" s="257">
        <v>3.75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178</v>
      </c>
      <c r="AU696" s="263" t="s">
        <v>89</v>
      </c>
      <c r="AV696" s="14" t="s">
        <v>89</v>
      </c>
      <c r="AW696" s="14" t="s">
        <v>36</v>
      </c>
      <c r="AX696" s="14" t="s">
        <v>79</v>
      </c>
      <c r="AY696" s="263" t="s">
        <v>170</v>
      </c>
    </row>
    <row r="697" s="14" customFormat="1">
      <c r="A697" s="14"/>
      <c r="B697" s="253"/>
      <c r="C697" s="254"/>
      <c r="D697" s="244" t="s">
        <v>178</v>
      </c>
      <c r="E697" s="255" t="s">
        <v>1</v>
      </c>
      <c r="F697" s="256" t="s">
        <v>682</v>
      </c>
      <c r="G697" s="254"/>
      <c r="H697" s="257">
        <v>7.2000000000000002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178</v>
      </c>
      <c r="AU697" s="263" t="s">
        <v>89</v>
      </c>
      <c r="AV697" s="14" t="s">
        <v>89</v>
      </c>
      <c r="AW697" s="14" t="s">
        <v>36</v>
      </c>
      <c r="AX697" s="14" t="s">
        <v>79</v>
      </c>
      <c r="AY697" s="263" t="s">
        <v>170</v>
      </c>
    </row>
    <row r="698" s="13" customFormat="1">
      <c r="A698" s="13"/>
      <c r="B698" s="242"/>
      <c r="C698" s="243"/>
      <c r="D698" s="244" t="s">
        <v>178</v>
      </c>
      <c r="E698" s="245" t="s">
        <v>1</v>
      </c>
      <c r="F698" s="246" t="s">
        <v>672</v>
      </c>
      <c r="G698" s="243"/>
      <c r="H698" s="245" t="s">
        <v>1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178</v>
      </c>
      <c r="AU698" s="252" t="s">
        <v>89</v>
      </c>
      <c r="AV698" s="13" t="s">
        <v>87</v>
      </c>
      <c r="AW698" s="13" t="s">
        <v>36</v>
      </c>
      <c r="AX698" s="13" t="s">
        <v>79</v>
      </c>
      <c r="AY698" s="252" t="s">
        <v>170</v>
      </c>
    </row>
    <row r="699" s="14" customFormat="1">
      <c r="A699" s="14"/>
      <c r="B699" s="253"/>
      <c r="C699" s="254"/>
      <c r="D699" s="244" t="s">
        <v>178</v>
      </c>
      <c r="E699" s="255" t="s">
        <v>1</v>
      </c>
      <c r="F699" s="256" t="s">
        <v>683</v>
      </c>
      <c r="G699" s="254"/>
      <c r="H699" s="257">
        <v>1.75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178</v>
      </c>
      <c r="AU699" s="263" t="s">
        <v>89</v>
      </c>
      <c r="AV699" s="14" t="s">
        <v>89</v>
      </c>
      <c r="AW699" s="14" t="s">
        <v>36</v>
      </c>
      <c r="AX699" s="14" t="s">
        <v>79</v>
      </c>
      <c r="AY699" s="263" t="s">
        <v>170</v>
      </c>
    </row>
    <row r="700" s="14" customFormat="1">
      <c r="A700" s="14"/>
      <c r="B700" s="253"/>
      <c r="C700" s="254"/>
      <c r="D700" s="244" t="s">
        <v>178</v>
      </c>
      <c r="E700" s="255" t="s">
        <v>1</v>
      </c>
      <c r="F700" s="256" t="s">
        <v>684</v>
      </c>
      <c r="G700" s="254"/>
      <c r="H700" s="257">
        <v>1.25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178</v>
      </c>
      <c r="AU700" s="263" t="s">
        <v>89</v>
      </c>
      <c r="AV700" s="14" t="s">
        <v>89</v>
      </c>
      <c r="AW700" s="14" t="s">
        <v>36</v>
      </c>
      <c r="AX700" s="14" t="s">
        <v>79</v>
      </c>
      <c r="AY700" s="263" t="s">
        <v>170</v>
      </c>
    </row>
    <row r="701" s="16" customFormat="1">
      <c r="A701" s="16"/>
      <c r="B701" s="275"/>
      <c r="C701" s="276"/>
      <c r="D701" s="244" t="s">
        <v>178</v>
      </c>
      <c r="E701" s="277" t="s">
        <v>1</v>
      </c>
      <c r="F701" s="278" t="s">
        <v>221</v>
      </c>
      <c r="G701" s="276"/>
      <c r="H701" s="279">
        <v>13.949999999999999</v>
      </c>
      <c r="I701" s="280"/>
      <c r="J701" s="276"/>
      <c r="K701" s="276"/>
      <c r="L701" s="281"/>
      <c r="M701" s="282"/>
      <c r="N701" s="283"/>
      <c r="O701" s="283"/>
      <c r="P701" s="283"/>
      <c r="Q701" s="283"/>
      <c r="R701" s="283"/>
      <c r="S701" s="283"/>
      <c r="T701" s="284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85" t="s">
        <v>178</v>
      </c>
      <c r="AU701" s="285" t="s">
        <v>89</v>
      </c>
      <c r="AV701" s="16" t="s">
        <v>189</v>
      </c>
      <c r="AW701" s="16" t="s">
        <v>36</v>
      </c>
      <c r="AX701" s="16" t="s">
        <v>79</v>
      </c>
      <c r="AY701" s="285" t="s">
        <v>170</v>
      </c>
    </row>
    <row r="702" s="15" customFormat="1">
      <c r="A702" s="15"/>
      <c r="B702" s="264"/>
      <c r="C702" s="265"/>
      <c r="D702" s="244" t="s">
        <v>178</v>
      </c>
      <c r="E702" s="266" t="s">
        <v>1</v>
      </c>
      <c r="F702" s="267" t="s">
        <v>183</v>
      </c>
      <c r="G702" s="265"/>
      <c r="H702" s="268">
        <v>36.719999999999999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4" t="s">
        <v>178</v>
      </c>
      <c r="AU702" s="274" t="s">
        <v>89</v>
      </c>
      <c r="AV702" s="15" t="s">
        <v>176</v>
      </c>
      <c r="AW702" s="15" t="s">
        <v>36</v>
      </c>
      <c r="AX702" s="15" t="s">
        <v>87</v>
      </c>
      <c r="AY702" s="274" t="s">
        <v>170</v>
      </c>
    </row>
    <row r="703" s="2" customFormat="1" ht="24.15" customHeight="1">
      <c r="A703" s="39"/>
      <c r="B703" s="40"/>
      <c r="C703" s="228" t="s">
        <v>685</v>
      </c>
      <c r="D703" s="228" t="s">
        <v>172</v>
      </c>
      <c r="E703" s="229" t="s">
        <v>686</v>
      </c>
      <c r="F703" s="230" t="s">
        <v>687</v>
      </c>
      <c r="G703" s="231" t="s">
        <v>175</v>
      </c>
      <c r="H703" s="232">
        <v>36.719999999999999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44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176</v>
      </c>
      <c r="AT703" s="240" t="s">
        <v>172</v>
      </c>
      <c r="AU703" s="240" t="s">
        <v>89</v>
      </c>
      <c r="AY703" s="18" t="s">
        <v>170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87</v>
      </c>
      <c r="BK703" s="241">
        <f>ROUND(I703*H703,2)</f>
        <v>0</v>
      </c>
      <c r="BL703" s="18" t="s">
        <v>176</v>
      </c>
      <c r="BM703" s="240" t="s">
        <v>688</v>
      </c>
    </row>
    <row r="704" s="2" customFormat="1" ht="24.15" customHeight="1">
      <c r="A704" s="39"/>
      <c r="B704" s="40"/>
      <c r="C704" s="228" t="s">
        <v>689</v>
      </c>
      <c r="D704" s="228" t="s">
        <v>172</v>
      </c>
      <c r="E704" s="229" t="s">
        <v>690</v>
      </c>
      <c r="F704" s="230" t="s">
        <v>691</v>
      </c>
      <c r="G704" s="231" t="s">
        <v>175</v>
      </c>
      <c r="H704" s="232">
        <v>22.02</v>
      </c>
      <c r="I704" s="233"/>
      <c r="J704" s="234">
        <f>ROUND(I704*H704,2)</f>
        <v>0</v>
      </c>
      <c r="K704" s="235"/>
      <c r="L704" s="45"/>
      <c r="M704" s="236" t="s">
        <v>1</v>
      </c>
      <c r="N704" s="237" t="s">
        <v>44</v>
      </c>
      <c r="O704" s="92"/>
      <c r="P704" s="238">
        <f>O704*H704</f>
        <v>0</v>
      </c>
      <c r="Q704" s="238">
        <v>0.00088000000000000003</v>
      </c>
      <c r="R704" s="238">
        <f>Q704*H704</f>
        <v>0.019377600000000002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176</v>
      </c>
      <c r="AT704" s="240" t="s">
        <v>172</v>
      </c>
      <c r="AU704" s="240" t="s">
        <v>89</v>
      </c>
      <c r="AY704" s="18" t="s">
        <v>170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87</v>
      </c>
      <c r="BK704" s="241">
        <f>ROUND(I704*H704,2)</f>
        <v>0</v>
      </c>
      <c r="BL704" s="18" t="s">
        <v>176</v>
      </c>
      <c r="BM704" s="240" t="s">
        <v>692</v>
      </c>
    </row>
    <row r="705" s="13" customFormat="1">
      <c r="A705" s="13"/>
      <c r="B705" s="242"/>
      <c r="C705" s="243"/>
      <c r="D705" s="244" t="s">
        <v>178</v>
      </c>
      <c r="E705" s="245" t="s">
        <v>1</v>
      </c>
      <c r="F705" s="246" t="s">
        <v>524</v>
      </c>
      <c r="G705" s="243"/>
      <c r="H705" s="245" t="s">
        <v>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178</v>
      </c>
      <c r="AU705" s="252" t="s">
        <v>89</v>
      </c>
      <c r="AV705" s="13" t="s">
        <v>87</v>
      </c>
      <c r="AW705" s="13" t="s">
        <v>36</v>
      </c>
      <c r="AX705" s="13" t="s">
        <v>79</v>
      </c>
      <c r="AY705" s="252" t="s">
        <v>170</v>
      </c>
    </row>
    <row r="706" s="13" customFormat="1">
      <c r="A706" s="13"/>
      <c r="B706" s="242"/>
      <c r="C706" s="243"/>
      <c r="D706" s="244" t="s">
        <v>178</v>
      </c>
      <c r="E706" s="245" t="s">
        <v>1</v>
      </c>
      <c r="F706" s="246" t="s">
        <v>195</v>
      </c>
      <c r="G706" s="243"/>
      <c r="H706" s="245" t="s">
        <v>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178</v>
      </c>
      <c r="AU706" s="252" t="s">
        <v>89</v>
      </c>
      <c r="AV706" s="13" t="s">
        <v>87</v>
      </c>
      <c r="AW706" s="13" t="s">
        <v>36</v>
      </c>
      <c r="AX706" s="13" t="s">
        <v>79</v>
      </c>
      <c r="AY706" s="252" t="s">
        <v>170</v>
      </c>
    </row>
    <row r="707" s="13" customFormat="1">
      <c r="A707" s="13"/>
      <c r="B707" s="242"/>
      <c r="C707" s="243"/>
      <c r="D707" s="244" t="s">
        <v>178</v>
      </c>
      <c r="E707" s="245" t="s">
        <v>1</v>
      </c>
      <c r="F707" s="246" t="s">
        <v>196</v>
      </c>
      <c r="G707" s="243"/>
      <c r="H707" s="245" t="s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178</v>
      </c>
      <c r="AU707" s="252" t="s">
        <v>89</v>
      </c>
      <c r="AV707" s="13" t="s">
        <v>87</v>
      </c>
      <c r="AW707" s="13" t="s">
        <v>36</v>
      </c>
      <c r="AX707" s="13" t="s">
        <v>79</v>
      </c>
      <c r="AY707" s="252" t="s">
        <v>170</v>
      </c>
    </row>
    <row r="708" s="13" customFormat="1">
      <c r="A708" s="13"/>
      <c r="B708" s="242"/>
      <c r="C708" s="243"/>
      <c r="D708" s="244" t="s">
        <v>178</v>
      </c>
      <c r="E708" s="245" t="s">
        <v>1</v>
      </c>
      <c r="F708" s="246" t="s">
        <v>667</v>
      </c>
      <c r="G708" s="243"/>
      <c r="H708" s="245" t="s">
        <v>1</v>
      </c>
      <c r="I708" s="247"/>
      <c r="J708" s="243"/>
      <c r="K708" s="243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178</v>
      </c>
      <c r="AU708" s="252" t="s">
        <v>89</v>
      </c>
      <c r="AV708" s="13" t="s">
        <v>87</v>
      </c>
      <c r="AW708" s="13" t="s">
        <v>36</v>
      </c>
      <c r="AX708" s="13" t="s">
        <v>79</v>
      </c>
      <c r="AY708" s="252" t="s">
        <v>170</v>
      </c>
    </row>
    <row r="709" s="14" customFormat="1">
      <c r="A709" s="14"/>
      <c r="B709" s="253"/>
      <c r="C709" s="254"/>
      <c r="D709" s="244" t="s">
        <v>178</v>
      </c>
      <c r="E709" s="255" t="s">
        <v>1</v>
      </c>
      <c r="F709" s="256" t="s">
        <v>678</v>
      </c>
      <c r="G709" s="254"/>
      <c r="H709" s="257">
        <v>17.02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178</v>
      </c>
      <c r="AU709" s="263" t="s">
        <v>89</v>
      </c>
      <c r="AV709" s="14" t="s">
        <v>89</v>
      </c>
      <c r="AW709" s="14" t="s">
        <v>36</v>
      </c>
      <c r="AX709" s="14" t="s">
        <v>79</v>
      </c>
      <c r="AY709" s="263" t="s">
        <v>170</v>
      </c>
    </row>
    <row r="710" s="16" customFormat="1">
      <c r="A710" s="16"/>
      <c r="B710" s="275"/>
      <c r="C710" s="276"/>
      <c r="D710" s="244" t="s">
        <v>178</v>
      </c>
      <c r="E710" s="277" t="s">
        <v>1</v>
      </c>
      <c r="F710" s="278" t="s">
        <v>221</v>
      </c>
      <c r="G710" s="276"/>
      <c r="H710" s="279">
        <v>17.02</v>
      </c>
      <c r="I710" s="280"/>
      <c r="J710" s="276"/>
      <c r="K710" s="276"/>
      <c r="L710" s="281"/>
      <c r="M710" s="282"/>
      <c r="N710" s="283"/>
      <c r="O710" s="283"/>
      <c r="P710" s="283"/>
      <c r="Q710" s="283"/>
      <c r="R710" s="283"/>
      <c r="S710" s="283"/>
      <c r="T710" s="284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5" t="s">
        <v>178</v>
      </c>
      <c r="AU710" s="285" t="s">
        <v>89</v>
      </c>
      <c r="AV710" s="16" t="s">
        <v>189</v>
      </c>
      <c r="AW710" s="16" t="s">
        <v>36</v>
      </c>
      <c r="AX710" s="16" t="s">
        <v>79</v>
      </c>
      <c r="AY710" s="285" t="s">
        <v>170</v>
      </c>
    </row>
    <row r="711" s="13" customFormat="1">
      <c r="A711" s="13"/>
      <c r="B711" s="242"/>
      <c r="C711" s="243"/>
      <c r="D711" s="244" t="s">
        <v>178</v>
      </c>
      <c r="E711" s="245" t="s">
        <v>1</v>
      </c>
      <c r="F711" s="246" t="s">
        <v>670</v>
      </c>
      <c r="G711" s="243"/>
      <c r="H711" s="245" t="s">
        <v>1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178</v>
      </c>
      <c r="AU711" s="252" t="s">
        <v>89</v>
      </c>
      <c r="AV711" s="13" t="s">
        <v>87</v>
      </c>
      <c r="AW711" s="13" t="s">
        <v>36</v>
      </c>
      <c r="AX711" s="13" t="s">
        <v>79</v>
      </c>
      <c r="AY711" s="252" t="s">
        <v>170</v>
      </c>
    </row>
    <row r="712" s="14" customFormat="1">
      <c r="A712" s="14"/>
      <c r="B712" s="253"/>
      <c r="C712" s="254"/>
      <c r="D712" s="244" t="s">
        <v>178</v>
      </c>
      <c r="E712" s="255" t="s">
        <v>1</v>
      </c>
      <c r="F712" s="256" t="s">
        <v>681</v>
      </c>
      <c r="G712" s="254"/>
      <c r="H712" s="257">
        <v>3.75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178</v>
      </c>
      <c r="AU712" s="263" t="s">
        <v>89</v>
      </c>
      <c r="AV712" s="14" t="s">
        <v>89</v>
      </c>
      <c r="AW712" s="14" t="s">
        <v>36</v>
      </c>
      <c r="AX712" s="14" t="s">
        <v>79</v>
      </c>
      <c r="AY712" s="263" t="s">
        <v>170</v>
      </c>
    </row>
    <row r="713" s="13" customFormat="1">
      <c r="A713" s="13"/>
      <c r="B713" s="242"/>
      <c r="C713" s="243"/>
      <c r="D713" s="244" t="s">
        <v>178</v>
      </c>
      <c r="E713" s="245" t="s">
        <v>1</v>
      </c>
      <c r="F713" s="246" t="s">
        <v>672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178</v>
      </c>
      <c r="AU713" s="252" t="s">
        <v>89</v>
      </c>
      <c r="AV713" s="13" t="s">
        <v>87</v>
      </c>
      <c r="AW713" s="13" t="s">
        <v>36</v>
      </c>
      <c r="AX713" s="13" t="s">
        <v>79</v>
      </c>
      <c r="AY713" s="252" t="s">
        <v>170</v>
      </c>
    </row>
    <row r="714" s="14" customFormat="1">
      <c r="A714" s="14"/>
      <c r="B714" s="253"/>
      <c r="C714" s="254"/>
      <c r="D714" s="244" t="s">
        <v>178</v>
      </c>
      <c r="E714" s="255" t="s">
        <v>1</v>
      </c>
      <c r="F714" s="256" t="s">
        <v>684</v>
      </c>
      <c r="G714" s="254"/>
      <c r="H714" s="257">
        <v>1.25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178</v>
      </c>
      <c r="AU714" s="263" t="s">
        <v>89</v>
      </c>
      <c r="AV714" s="14" t="s">
        <v>89</v>
      </c>
      <c r="AW714" s="14" t="s">
        <v>36</v>
      </c>
      <c r="AX714" s="14" t="s">
        <v>79</v>
      </c>
      <c r="AY714" s="263" t="s">
        <v>170</v>
      </c>
    </row>
    <row r="715" s="16" customFormat="1">
      <c r="A715" s="16"/>
      <c r="B715" s="275"/>
      <c r="C715" s="276"/>
      <c r="D715" s="244" t="s">
        <v>178</v>
      </c>
      <c r="E715" s="277" t="s">
        <v>1</v>
      </c>
      <c r="F715" s="278" t="s">
        <v>221</v>
      </c>
      <c r="G715" s="276"/>
      <c r="H715" s="279">
        <v>5</v>
      </c>
      <c r="I715" s="280"/>
      <c r="J715" s="276"/>
      <c r="K715" s="276"/>
      <c r="L715" s="281"/>
      <c r="M715" s="282"/>
      <c r="N715" s="283"/>
      <c r="O715" s="283"/>
      <c r="P715" s="283"/>
      <c r="Q715" s="283"/>
      <c r="R715" s="283"/>
      <c r="S715" s="283"/>
      <c r="T715" s="284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85" t="s">
        <v>178</v>
      </c>
      <c r="AU715" s="285" t="s">
        <v>89</v>
      </c>
      <c r="AV715" s="16" t="s">
        <v>189</v>
      </c>
      <c r="AW715" s="16" t="s">
        <v>36</v>
      </c>
      <c r="AX715" s="16" t="s">
        <v>79</v>
      </c>
      <c r="AY715" s="285" t="s">
        <v>170</v>
      </c>
    </row>
    <row r="716" s="15" customFormat="1">
      <c r="A716" s="15"/>
      <c r="B716" s="264"/>
      <c r="C716" s="265"/>
      <c r="D716" s="244" t="s">
        <v>178</v>
      </c>
      <c r="E716" s="266" t="s">
        <v>1</v>
      </c>
      <c r="F716" s="267" t="s">
        <v>183</v>
      </c>
      <c r="G716" s="265"/>
      <c r="H716" s="268">
        <v>22.02</v>
      </c>
      <c r="I716" s="269"/>
      <c r="J716" s="265"/>
      <c r="K716" s="265"/>
      <c r="L716" s="270"/>
      <c r="M716" s="271"/>
      <c r="N716" s="272"/>
      <c r="O716" s="272"/>
      <c r="P716" s="272"/>
      <c r="Q716" s="272"/>
      <c r="R716" s="272"/>
      <c r="S716" s="272"/>
      <c r="T716" s="27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74" t="s">
        <v>178</v>
      </c>
      <c r="AU716" s="274" t="s">
        <v>89</v>
      </c>
      <c r="AV716" s="15" t="s">
        <v>176</v>
      </c>
      <c r="AW716" s="15" t="s">
        <v>36</v>
      </c>
      <c r="AX716" s="15" t="s">
        <v>87</v>
      </c>
      <c r="AY716" s="274" t="s">
        <v>170</v>
      </c>
    </row>
    <row r="717" s="2" customFormat="1" ht="24.15" customHeight="1">
      <c r="A717" s="39"/>
      <c r="B717" s="40"/>
      <c r="C717" s="228" t="s">
        <v>693</v>
      </c>
      <c r="D717" s="228" t="s">
        <v>172</v>
      </c>
      <c r="E717" s="229" t="s">
        <v>694</v>
      </c>
      <c r="F717" s="230" t="s">
        <v>695</v>
      </c>
      <c r="G717" s="231" t="s">
        <v>175</v>
      </c>
      <c r="H717" s="232">
        <v>22.02</v>
      </c>
      <c r="I717" s="233"/>
      <c r="J717" s="234">
        <f>ROUND(I717*H717,2)</f>
        <v>0</v>
      </c>
      <c r="K717" s="235"/>
      <c r="L717" s="45"/>
      <c r="M717" s="236" t="s">
        <v>1</v>
      </c>
      <c r="N717" s="237" t="s">
        <v>44</v>
      </c>
      <c r="O717" s="92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176</v>
      </c>
      <c r="AT717" s="240" t="s">
        <v>172</v>
      </c>
      <c r="AU717" s="240" t="s">
        <v>89</v>
      </c>
      <c r="AY717" s="18" t="s">
        <v>170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87</v>
      </c>
      <c r="BK717" s="241">
        <f>ROUND(I717*H717,2)</f>
        <v>0</v>
      </c>
      <c r="BL717" s="18" t="s">
        <v>176</v>
      </c>
      <c r="BM717" s="240" t="s">
        <v>696</v>
      </c>
    </row>
    <row r="718" s="2" customFormat="1" ht="14.4" customHeight="1">
      <c r="A718" s="39"/>
      <c r="B718" s="40"/>
      <c r="C718" s="228" t="s">
        <v>697</v>
      </c>
      <c r="D718" s="228" t="s">
        <v>172</v>
      </c>
      <c r="E718" s="229" t="s">
        <v>698</v>
      </c>
      <c r="F718" s="230" t="s">
        <v>699</v>
      </c>
      <c r="G718" s="231" t="s">
        <v>290</v>
      </c>
      <c r="H718" s="232">
        <v>0.47599999999999998</v>
      </c>
      <c r="I718" s="233"/>
      <c r="J718" s="234">
        <f>ROUND(I718*H718,2)</f>
        <v>0</v>
      </c>
      <c r="K718" s="235"/>
      <c r="L718" s="45"/>
      <c r="M718" s="236" t="s">
        <v>1</v>
      </c>
      <c r="N718" s="237" t="s">
        <v>44</v>
      </c>
      <c r="O718" s="92"/>
      <c r="P718" s="238">
        <f>O718*H718</f>
        <v>0</v>
      </c>
      <c r="Q718" s="238">
        <v>1.06277</v>
      </c>
      <c r="R718" s="238">
        <f>Q718*H718</f>
        <v>0.50587852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176</v>
      </c>
      <c r="AT718" s="240" t="s">
        <v>172</v>
      </c>
      <c r="AU718" s="240" t="s">
        <v>89</v>
      </c>
      <c r="AY718" s="18" t="s">
        <v>170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87</v>
      </c>
      <c r="BK718" s="241">
        <f>ROUND(I718*H718,2)</f>
        <v>0</v>
      </c>
      <c r="BL718" s="18" t="s">
        <v>176</v>
      </c>
      <c r="BM718" s="240" t="s">
        <v>700</v>
      </c>
    </row>
    <row r="719" s="13" customFormat="1">
      <c r="A719" s="13"/>
      <c r="B719" s="242"/>
      <c r="C719" s="243"/>
      <c r="D719" s="244" t="s">
        <v>178</v>
      </c>
      <c r="E719" s="245" t="s">
        <v>1</v>
      </c>
      <c r="F719" s="246" t="s">
        <v>524</v>
      </c>
      <c r="G719" s="243"/>
      <c r="H719" s="245" t="s">
        <v>1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178</v>
      </c>
      <c r="AU719" s="252" t="s">
        <v>89</v>
      </c>
      <c r="AV719" s="13" t="s">
        <v>87</v>
      </c>
      <c r="AW719" s="13" t="s">
        <v>36</v>
      </c>
      <c r="AX719" s="13" t="s">
        <v>79</v>
      </c>
      <c r="AY719" s="252" t="s">
        <v>170</v>
      </c>
    </row>
    <row r="720" s="13" customFormat="1">
      <c r="A720" s="13"/>
      <c r="B720" s="242"/>
      <c r="C720" s="243"/>
      <c r="D720" s="244" t="s">
        <v>178</v>
      </c>
      <c r="E720" s="245" t="s">
        <v>1</v>
      </c>
      <c r="F720" s="246" t="s">
        <v>195</v>
      </c>
      <c r="G720" s="243"/>
      <c r="H720" s="245" t="s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178</v>
      </c>
      <c r="AU720" s="252" t="s">
        <v>89</v>
      </c>
      <c r="AV720" s="13" t="s">
        <v>87</v>
      </c>
      <c r="AW720" s="13" t="s">
        <v>36</v>
      </c>
      <c r="AX720" s="13" t="s">
        <v>79</v>
      </c>
      <c r="AY720" s="252" t="s">
        <v>170</v>
      </c>
    </row>
    <row r="721" s="13" customFormat="1">
      <c r="A721" s="13"/>
      <c r="B721" s="242"/>
      <c r="C721" s="243"/>
      <c r="D721" s="244" t="s">
        <v>178</v>
      </c>
      <c r="E721" s="245" t="s">
        <v>1</v>
      </c>
      <c r="F721" s="246" t="s">
        <v>196</v>
      </c>
      <c r="G721" s="243"/>
      <c r="H721" s="245" t="s">
        <v>1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178</v>
      </c>
      <c r="AU721" s="252" t="s">
        <v>89</v>
      </c>
      <c r="AV721" s="13" t="s">
        <v>87</v>
      </c>
      <c r="AW721" s="13" t="s">
        <v>36</v>
      </c>
      <c r="AX721" s="13" t="s">
        <v>79</v>
      </c>
      <c r="AY721" s="252" t="s">
        <v>170</v>
      </c>
    </row>
    <row r="722" s="13" customFormat="1">
      <c r="A722" s="13"/>
      <c r="B722" s="242"/>
      <c r="C722" s="243"/>
      <c r="D722" s="244" t="s">
        <v>178</v>
      </c>
      <c r="E722" s="245" t="s">
        <v>1</v>
      </c>
      <c r="F722" s="246" t="s">
        <v>701</v>
      </c>
      <c r="G722" s="243"/>
      <c r="H722" s="245" t="s">
        <v>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178</v>
      </c>
      <c r="AU722" s="252" t="s">
        <v>89</v>
      </c>
      <c r="AV722" s="13" t="s">
        <v>87</v>
      </c>
      <c r="AW722" s="13" t="s">
        <v>36</v>
      </c>
      <c r="AX722" s="13" t="s">
        <v>79</v>
      </c>
      <c r="AY722" s="252" t="s">
        <v>170</v>
      </c>
    </row>
    <row r="723" s="14" customFormat="1">
      <c r="A723" s="14"/>
      <c r="B723" s="253"/>
      <c r="C723" s="254"/>
      <c r="D723" s="244" t="s">
        <v>178</v>
      </c>
      <c r="E723" s="255" t="s">
        <v>1</v>
      </c>
      <c r="F723" s="256" t="s">
        <v>702</v>
      </c>
      <c r="G723" s="254"/>
      <c r="H723" s="257">
        <v>0.27200000000000002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178</v>
      </c>
      <c r="AU723" s="263" t="s">
        <v>89</v>
      </c>
      <c r="AV723" s="14" t="s">
        <v>89</v>
      </c>
      <c r="AW723" s="14" t="s">
        <v>36</v>
      </c>
      <c r="AX723" s="14" t="s">
        <v>79</v>
      </c>
      <c r="AY723" s="263" t="s">
        <v>170</v>
      </c>
    </row>
    <row r="724" s="14" customFormat="1">
      <c r="A724" s="14"/>
      <c r="B724" s="253"/>
      <c r="C724" s="254"/>
      <c r="D724" s="244" t="s">
        <v>178</v>
      </c>
      <c r="E724" s="255" t="s">
        <v>1</v>
      </c>
      <c r="F724" s="256" t="s">
        <v>703</v>
      </c>
      <c r="G724" s="254"/>
      <c r="H724" s="257">
        <v>0.02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178</v>
      </c>
      <c r="AU724" s="263" t="s">
        <v>89</v>
      </c>
      <c r="AV724" s="14" t="s">
        <v>89</v>
      </c>
      <c r="AW724" s="14" t="s">
        <v>36</v>
      </c>
      <c r="AX724" s="14" t="s">
        <v>79</v>
      </c>
      <c r="AY724" s="263" t="s">
        <v>170</v>
      </c>
    </row>
    <row r="725" s="14" customFormat="1">
      <c r="A725" s="14"/>
      <c r="B725" s="253"/>
      <c r="C725" s="254"/>
      <c r="D725" s="244" t="s">
        <v>178</v>
      </c>
      <c r="E725" s="255" t="s">
        <v>1</v>
      </c>
      <c r="F725" s="256" t="s">
        <v>704</v>
      </c>
      <c r="G725" s="254"/>
      <c r="H725" s="257">
        <v>0.058000000000000003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3" t="s">
        <v>178</v>
      </c>
      <c r="AU725" s="263" t="s">
        <v>89</v>
      </c>
      <c r="AV725" s="14" t="s">
        <v>89</v>
      </c>
      <c r="AW725" s="14" t="s">
        <v>36</v>
      </c>
      <c r="AX725" s="14" t="s">
        <v>79</v>
      </c>
      <c r="AY725" s="263" t="s">
        <v>170</v>
      </c>
    </row>
    <row r="726" s="16" customFormat="1">
      <c r="A726" s="16"/>
      <c r="B726" s="275"/>
      <c r="C726" s="276"/>
      <c r="D726" s="244" t="s">
        <v>178</v>
      </c>
      <c r="E726" s="277" t="s">
        <v>1</v>
      </c>
      <c r="F726" s="278" t="s">
        <v>221</v>
      </c>
      <c r="G726" s="276"/>
      <c r="H726" s="279">
        <v>0.35000000000000003</v>
      </c>
      <c r="I726" s="280"/>
      <c r="J726" s="276"/>
      <c r="K726" s="276"/>
      <c r="L726" s="281"/>
      <c r="M726" s="282"/>
      <c r="N726" s="283"/>
      <c r="O726" s="283"/>
      <c r="P726" s="283"/>
      <c r="Q726" s="283"/>
      <c r="R726" s="283"/>
      <c r="S726" s="283"/>
      <c r="T726" s="284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285" t="s">
        <v>178</v>
      </c>
      <c r="AU726" s="285" t="s">
        <v>89</v>
      </c>
      <c r="AV726" s="16" t="s">
        <v>189</v>
      </c>
      <c r="AW726" s="16" t="s">
        <v>36</v>
      </c>
      <c r="AX726" s="16" t="s">
        <v>79</v>
      </c>
      <c r="AY726" s="285" t="s">
        <v>170</v>
      </c>
    </row>
    <row r="727" s="13" customFormat="1">
      <c r="A727" s="13"/>
      <c r="B727" s="242"/>
      <c r="C727" s="243"/>
      <c r="D727" s="244" t="s">
        <v>178</v>
      </c>
      <c r="E727" s="245" t="s">
        <v>1</v>
      </c>
      <c r="F727" s="246" t="s">
        <v>670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178</v>
      </c>
      <c r="AU727" s="252" t="s">
        <v>89</v>
      </c>
      <c r="AV727" s="13" t="s">
        <v>87</v>
      </c>
      <c r="AW727" s="13" t="s">
        <v>36</v>
      </c>
      <c r="AX727" s="13" t="s">
        <v>79</v>
      </c>
      <c r="AY727" s="252" t="s">
        <v>170</v>
      </c>
    </row>
    <row r="728" s="14" customFormat="1">
      <c r="A728" s="14"/>
      <c r="B728" s="253"/>
      <c r="C728" s="254"/>
      <c r="D728" s="244" t="s">
        <v>178</v>
      </c>
      <c r="E728" s="255" t="s">
        <v>1</v>
      </c>
      <c r="F728" s="256" t="s">
        <v>705</v>
      </c>
      <c r="G728" s="254"/>
      <c r="H728" s="257">
        <v>0.076999999999999999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178</v>
      </c>
      <c r="AU728" s="263" t="s">
        <v>89</v>
      </c>
      <c r="AV728" s="14" t="s">
        <v>89</v>
      </c>
      <c r="AW728" s="14" t="s">
        <v>36</v>
      </c>
      <c r="AX728" s="14" t="s">
        <v>79</v>
      </c>
      <c r="AY728" s="263" t="s">
        <v>170</v>
      </c>
    </row>
    <row r="729" s="13" customFormat="1">
      <c r="A729" s="13"/>
      <c r="B729" s="242"/>
      <c r="C729" s="243"/>
      <c r="D729" s="244" t="s">
        <v>178</v>
      </c>
      <c r="E729" s="245" t="s">
        <v>1</v>
      </c>
      <c r="F729" s="246" t="s">
        <v>672</v>
      </c>
      <c r="G729" s="243"/>
      <c r="H729" s="245" t="s">
        <v>1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178</v>
      </c>
      <c r="AU729" s="252" t="s">
        <v>89</v>
      </c>
      <c r="AV729" s="13" t="s">
        <v>87</v>
      </c>
      <c r="AW729" s="13" t="s">
        <v>36</v>
      </c>
      <c r="AX729" s="13" t="s">
        <v>79</v>
      </c>
      <c r="AY729" s="252" t="s">
        <v>170</v>
      </c>
    </row>
    <row r="730" s="14" customFormat="1">
      <c r="A730" s="14"/>
      <c r="B730" s="253"/>
      <c r="C730" s="254"/>
      <c r="D730" s="244" t="s">
        <v>178</v>
      </c>
      <c r="E730" s="255" t="s">
        <v>1</v>
      </c>
      <c r="F730" s="256" t="s">
        <v>706</v>
      </c>
      <c r="G730" s="254"/>
      <c r="H730" s="257">
        <v>0.028000000000000001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178</v>
      </c>
      <c r="AU730" s="263" t="s">
        <v>89</v>
      </c>
      <c r="AV730" s="14" t="s">
        <v>89</v>
      </c>
      <c r="AW730" s="14" t="s">
        <v>36</v>
      </c>
      <c r="AX730" s="14" t="s">
        <v>79</v>
      </c>
      <c r="AY730" s="263" t="s">
        <v>170</v>
      </c>
    </row>
    <row r="731" s="14" customFormat="1">
      <c r="A731" s="14"/>
      <c r="B731" s="253"/>
      <c r="C731" s="254"/>
      <c r="D731" s="244" t="s">
        <v>178</v>
      </c>
      <c r="E731" s="255" t="s">
        <v>1</v>
      </c>
      <c r="F731" s="256" t="s">
        <v>707</v>
      </c>
      <c r="G731" s="254"/>
      <c r="H731" s="257">
        <v>0.021000000000000001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178</v>
      </c>
      <c r="AU731" s="263" t="s">
        <v>89</v>
      </c>
      <c r="AV731" s="14" t="s">
        <v>89</v>
      </c>
      <c r="AW731" s="14" t="s">
        <v>36</v>
      </c>
      <c r="AX731" s="14" t="s">
        <v>79</v>
      </c>
      <c r="AY731" s="263" t="s">
        <v>170</v>
      </c>
    </row>
    <row r="732" s="16" customFormat="1">
      <c r="A732" s="16"/>
      <c r="B732" s="275"/>
      <c r="C732" s="276"/>
      <c r="D732" s="244" t="s">
        <v>178</v>
      </c>
      <c r="E732" s="277" t="s">
        <v>1</v>
      </c>
      <c r="F732" s="278" t="s">
        <v>221</v>
      </c>
      <c r="G732" s="276"/>
      <c r="H732" s="279">
        <v>0.126</v>
      </c>
      <c r="I732" s="280"/>
      <c r="J732" s="276"/>
      <c r="K732" s="276"/>
      <c r="L732" s="281"/>
      <c r="M732" s="282"/>
      <c r="N732" s="283"/>
      <c r="O732" s="283"/>
      <c r="P732" s="283"/>
      <c r="Q732" s="283"/>
      <c r="R732" s="283"/>
      <c r="S732" s="283"/>
      <c r="T732" s="284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85" t="s">
        <v>178</v>
      </c>
      <c r="AU732" s="285" t="s">
        <v>89</v>
      </c>
      <c r="AV732" s="16" t="s">
        <v>189</v>
      </c>
      <c r="AW732" s="16" t="s">
        <v>36</v>
      </c>
      <c r="AX732" s="16" t="s">
        <v>79</v>
      </c>
      <c r="AY732" s="285" t="s">
        <v>170</v>
      </c>
    </row>
    <row r="733" s="15" customFormat="1">
      <c r="A733" s="15"/>
      <c r="B733" s="264"/>
      <c r="C733" s="265"/>
      <c r="D733" s="244" t="s">
        <v>178</v>
      </c>
      <c r="E733" s="266" t="s">
        <v>1</v>
      </c>
      <c r="F733" s="267" t="s">
        <v>183</v>
      </c>
      <c r="G733" s="265"/>
      <c r="H733" s="268">
        <v>0.47600000000000009</v>
      </c>
      <c r="I733" s="269"/>
      <c r="J733" s="265"/>
      <c r="K733" s="265"/>
      <c r="L733" s="270"/>
      <c r="M733" s="271"/>
      <c r="N733" s="272"/>
      <c r="O733" s="272"/>
      <c r="P733" s="272"/>
      <c r="Q733" s="272"/>
      <c r="R733" s="272"/>
      <c r="S733" s="272"/>
      <c r="T733" s="273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4" t="s">
        <v>178</v>
      </c>
      <c r="AU733" s="274" t="s">
        <v>89</v>
      </c>
      <c r="AV733" s="15" t="s">
        <v>176</v>
      </c>
      <c r="AW733" s="15" t="s">
        <v>36</v>
      </c>
      <c r="AX733" s="15" t="s">
        <v>87</v>
      </c>
      <c r="AY733" s="274" t="s">
        <v>170</v>
      </c>
    </row>
    <row r="734" s="2" customFormat="1" ht="14.4" customHeight="1">
      <c r="A734" s="39"/>
      <c r="B734" s="40"/>
      <c r="C734" s="228" t="s">
        <v>708</v>
      </c>
      <c r="D734" s="228" t="s">
        <v>172</v>
      </c>
      <c r="E734" s="229" t="s">
        <v>709</v>
      </c>
      <c r="F734" s="230" t="s">
        <v>710</v>
      </c>
      <c r="G734" s="231" t="s">
        <v>192</v>
      </c>
      <c r="H734" s="232">
        <v>4.569</v>
      </c>
      <c r="I734" s="233"/>
      <c r="J734" s="234">
        <f>ROUND(I734*H734,2)</f>
        <v>0</v>
      </c>
      <c r="K734" s="235"/>
      <c r="L734" s="45"/>
      <c r="M734" s="236" t="s">
        <v>1</v>
      </c>
      <c r="N734" s="237" t="s">
        <v>44</v>
      </c>
      <c r="O734" s="92"/>
      <c r="P734" s="238">
        <f>O734*H734</f>
        <v>0</v>
      </c>
      <c r="Q734" s="238">
        <v>2.4533999999999998</v>
      </c>
      <c r="R734" s="238">
        <f>Q734*H734</f>
        <v>11.2095846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176</v>
      </c>
      <c r="AT734" s="240" t="s">
        <v>172</v>
      </c>
      <c r="AU734" s="240" t="s">
        <v>89</v>
      </c>
      <c r="AY734" s="18" t="s">
        <v>170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87</v>
      </c>
      <c r="BK734" s="241">
        <f>ROUND(I734*H734,2)</f>
        <v>0</v>
      </c>
      <c r="BL734" s="18" t="s">
        <v>176</v>
      </c>
      <c r="BM734" s="240" t="s">
        <v>711</v>
      </c>
    </row>
    <row r="735" s="13" customFormat="1">
      <c r="A735" s="13"/>
      <c r="B735" s="242"/>
      <c r="C735" s="243"/>
      <c r="D735" s="244" t="s">
        <v>178</v>
      </c>
      <c r="E735" s="245" t="s">
        <v>1</v>
      </c>
      <c r="F735" s="246" t="s">
        <v>524</v>
      </c>
      <c r="G735" s="243"/>
      <c r="H735" s="245" t="s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178</v>
      </c>
      <c r="AU735" s="252" t="s">
        <v>89</v>
      </c>
      <c r="AV735" s="13" t="s">
        <v>87</v>
      </c>
      <c r="AW735" s="13" t="s">
        <v>36</v>
      </c>
      <c r="AX735" s="13" t="s">
        <v>79</v>
      </c>
      <c r="AY735" s="252" t="s">
        <v>170</v>
      </c>
    </row>
    <row r="736" s="13" customFormat="1">
      <c r="A736" s="13"/>
      <c r="B736" s="242"/>
      <c r="C736" s="243"/>
      <c r="D736" s="244" t="s">
        <v>178</v>
      </c>
      <c r="E736" s="245" t="s">
        <v>1</v>
      </c>
      <c r="F736" s="246" t="s">
        <v>195</v>
      </c>
      <c r="G736" s="243"/>
      <c r="H736" s="245" t="s">
        <v>1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178</v>
      </c>
      <c r="AU736" s="252" t="s">
        <v>89</v>
      </c>
      <c r="AV736" s="13" t="s">
        <v>87</v>
      </c>
      <c r="AW736" s="13" t="s">
        <v>36</v>
      </c>
      <c r="AX736" s="13" t="s">
        <v>79</v>
      </c>
      <c r="AY736" s="252" t="s">
        <v>170</v>
      </c>
    </row>
    <row r="737" s="13" customFormat="1">
      <c r="A737" s="13"/>
      <c r="B737" s="242"/>
      <c r="C737" s="243"/>
      <c r="D737" s="244" t="s">
        <v>178</v>
      </c>
      <c r="E737" s="245" t="s">
        <v>1</v>
      </c>
      <c r="F737" s="246" t="s">
        <v>196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178</v>
      </c>
      <c r="AU737" s="252" t="s">
        <v>89</v>
      </c>
      <c r="AV737" s="13" t="s">
        <v>87</v>
      </c>
      <c r="AW737" s="13" t="s">
        <v>36</v>
      </c>
      <c r="AX737" s="13" t="s">
        <v>79</v>
      </c>
      <c r="AY737" s="252" t="s">
        <v>170</v>
      </c>
    </row>
    <row r="738" s="13" customFormat="1">
      <c r="A738" s="13"/>
      <c r="B738" s="242"/>
      <c r="C738" s="243"/>
      <c r="D738" s="244" t="s">
        <v>178</v>
      </c>
      <c r="E738" s="245" t="s">
        <v>1</v>
      </c>
      <c r="F738" s="246" t="s">
        <v>712</v>
      </c>
      <c r="G738" s="243"/>
      <c r="H738" s="245" t="s">
        <v>1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178</v>
      </c>
      <c r="AU738" s="252" t="s">
        <v>89</v>
      </c>
      <c r="AV738" s="13" t="s">
        <v>87</v>
      </c>
      <c r="AW738" s="13" t="s">
        <v>36</v>
      </c>
      <c r="AX738" s="13" t="s">
        <v>79</v>
      </c>
      <c r="AY738" s="252" t="s">
        <v>170</v>
      </c>
    </row>
    <row r="739" s="14" customFormat="1">
      <c r="A739" s="14"/>
      <c r="B739" s="253"/>
      <c r="C739" s="254"/>
      <c r="D739" s="244" t="s">
        <v>178</v>
      </c>
      <c r="E739" s="255" t="s">
        <v>1</v>
      </c>
      <c r="F739" s="256" t="s">
        <v>713</v>
      </c>
      <c r="G739" s="254"/>
      <c r="H739" s="257">
        <v>0.37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178</v>
      </c>
      <c r="AU739" s="263" t="s">
        <v>89</v>
      </c>
      <c r="AV739" s="14" t="s">
        <v>89</v>
      </c>
      <c r="AW739" s="14" t="s">
        <v>36</v>
      </c>
      <c r="AX739" s="14" t="s">
        <v>79</v>
      </c>
      <c r="AY739" s="263" t="s">
        <v>170</v>
      </c>
    </row>
    <row r="740" s="16" customFormat="1">
      <c r="A740" s="16"/>
      <c r="B740" s="275"/>
      <c r="C740" s="276"/>
      <c r="D740" s="244" t="s">
        <v>178</v>
      </c>
      <c r="E740" s="277" t="s">
        <v>1</v>
      </c>
      <c r="F740" s="278" t="s">
        <v>221</v>
      </c>
      <c r="G740" s="276"/>
      <c r="H740" s="279">
        <v>0.37</v>
      </c>
      <c r="I740" s="280"/>
      <c r="J740" s="276"/>
      <c r="K740" s="276"/>
      <c r="L740" s="281"/>
      <c r="M740" s="282"/>
      <c r="N740" s="283"/>
      <c r="O740" s="283"/>
      <c r="P740" s="283"/>
      <c r="Q740" s="283"/>
      <c r="R740" s="283"/>
      <c r="S740" s="283"/>
      <c r="T740" s="284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85" t="s">
        <v>178</v>
      </c>
      <c r="AU740" s="285" t="s">
        <v>89</v>
      </c>
      <c r="AV740" s="16" t="s">
        <v>189</v>
      </c>
      <c r="AW740" s="16" t="s">
        <v>36</v>
      </c>
      <c r="AX740" s="16" t="s">
        <v>79</v>
      </c>
      <c r="AY740" s="285" t="s">
        <v>170</v>
      </c>
    </row>
    <row r="741" s="13" customFormat="1">
      <c r="A741" s="13"/>
      <c r="B741" s="242"/>
      <c r="C741" s="243"/>
      <c r="D741" s="244" t="s">
        <v>178</v>
      </c>
      <c r="E741" s="245" t="s">
        <v>1</v>
      </c>
      <c r="F741" s="246" t="s">
        <v>714</v>
      </c>
      <c r="G741" s="243"/>
      <c r="H741" s="245" t="s">
        <v>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178</v>
      </c>
      <c r="AU741" s="252" t="s">
        <v>89</v>
      </c>
      <c r="AV741" s="13" t="s">
        <v>87</v>
      </c>
      <c r="AW741" s="13" t="s">
        <v>36</v>
      </c>
      <c r="AX741" s="13" t="s">
        <v>79</v>
      </c>
      <c r="AY741" s="252" t="s">
        <v>170</v>
      </c>
    </row>
    <row r="742" s="14" customFormat="1">
      <c r="A742" s="14"/>
      <c r="B742" s="253"/>
      <c r="C742" s="254"/>
      <c r="D742" s="244" t="s">
        <v>178</v>
      </c>
      <c r="E742" s="255" t="s">
        <v>1</v>
      </c>
      <c r="F742" s="256" t="s">
        <v>715</v>
      </c>
      <c r="G742" s="254"/>
      <c r="H742" s="257">
        <v>2.5190000000000001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178</v>
      </c>
      <c r="AU742" s="263" t="s">
        <v>89</v>
      </c>
      <c r="AV742" s="14" t="s">
        <v>89</v>
      </c>
      <c r="AW742" s="14" t="s">
        <v>36</v>
      </c>
      <c r="AX742" s="14" t="s">
        <v>79</v>
      </c>
      <c r="AY742" s="263" t="s">
        <v>170</v>
      </c>
    </row>
    <row r="743" s="16" customFormat="1">
      <c r="A743" s="16"/>
      <c r="B743" s="275"/>
      <c r="C743" s="276"/>
      <c r="D743" s="244" t="s">
        <v>178</v>
      </c>
      <c r="E743" s="277" t="s">
        <v>1</v>
      </c>
      <c r="F743" s="278" t="s">
        <v>221</v>
      </c>
      <c r="G743" s="276"/>
      <c r="H743" s="279">
        <v>2.5190000000000001</v>
      </c>
      <c r="I743" s="280"/>
      <c r="J743" s="276"/>
      <c r="K743" s="276"/>
      <c r="L743" s="281"/>
      <c r="M743" s="282"/>
      <c r="N743" s="283"/>
      <c r="O743" s="283"/>
      <c r="P743" s="283"/>
      <c r="Q743" s="283"/>
      <c r="R743" s="283"/>
      <c r="S743" s="283"/>
      <c r="T743" s="284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5" t="s">
        <v>178</v>
      </c>
      <c r="AU743" s="285" t="s">
        <v>89</v>
      </c>
      <c r="AV743" s="16" t="s">
        <v>189</v>
      </c>
      <c r="AW743" s="16" t="s">
        <v>36</v>
      </c>
      <c r="AX743" s="16" t="s">
        <v>79</v>
      </c>
      <c r="AY743" s="285" t="s">
        <v>170</v>
      </c>
    </row>
    <row r="744" s="13" customFormat="1">
      <c r="A744" s="13"/>
      <c r="B744" s="242"/>
      <c r="C744" s="243"/>
      <c r="D744" s="244" t="s">
        <v>178</v>
      </c>
      <c r="E744" s="245" t="s">
        <v>1</v>
      </c>
      <c r="F744" s="246" t="s">
        <v>716</v>
      </c>
      <c r="G744" s="243"/>
      <c r="H744" s="245" t="s">
        <v>1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178</v>
      </c>
      <c r="AU744" s="252" t="s">
        <v>89</v>
      </c>
      <c r="AV744" s="13" t="s">
        <v>87</v>
      </c>
      <c r="AW744" s="13" t="s">
        <v>36</v>
      </c>
      <c r="AX744" s="13" t="s">
        <v>79</v>
      </c>
      <c r="AY744" s="252" t="s">
        <v>170</v>
      </c>
    </row>
    <row r="745" s="14" customFormat="1">
      <c r="A745" s="14"/>
      <c r="B745" s="253"/>
      <c r="C745" s="254"/>
      <c r="D745" s="244" t="s">
        <v>178</v>
      </c>
      <c r="E745" s="255" t="s">
        <v>1</v>
      </c>
      <c r="F745" s="256" t="s">
        <v>717</v>
      </c>
      <c r="G745" s="254"/>
      <c r="H745" s="257">
        <v>1.6799999999999999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178</v>
      </c>
      <c r="AU745" s="263" t="s">
        <v>89</v>
      </c>
      <c r="AV745" s="14" t="s">
        <v>89</v>
      </c>
      <c r="AW745" s="14" t="s">
        <v>36</v>
      </c>
      <c r="AX745" s="14" t="s">
        <v>79</v>
      </c>
      <c r="AY745" s="263" t="s">
        <v>170</v>
      </c>
    </row>
    <row r="746" s="16" customFormat="1">
      <c r="A746" s="16"/>
      <c r="B746" s="275"/>
      <c r="C746" s="276"/>
      <c r="D746" s="244" t="s">
        <v>178</v>
      </c>
      <c r="E746" s="277" t="s">
        <v>1</v>
      </c>
      <c r="F746" s="278" t="s">
        <v>221</v>
      </c>
      <c r="G746" s="276"/>
      <c r="H746" s="279">
        <v>1.6799999999999999</v>
      </c>
      <c r="I746" s="280"/>
      <c r="J746" s="276"/>
      <c r="K746" s="276"/>
      <c r="L746" s="281"/>
      <c r="M746" s="282"/>
      <c r="N746" s="283"/>
      <c r="O746" s="283"/>
      <c r="P746" s="283"/>
      <c r="Q746" s="283"/>
      <c r="R746" s="283"/>
      <c r="S746" s="283"/>
      <c r="T746" s="284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85" t="s">
        <v>178</v>
      </c>
      <c r="AU746" s="285" t="s">
        <v>89</v>
      </c>
      <c r="AV746" s="16" t="s">
        <v>189</v>
      </c>
      <c r="AW746" s="16" t="s">
        <v>36</v>
      </c>
      <c r="AX746" s="16" t="s">
        <v>79</v>
      </c>
      <c r="AY746" s="285" t="s">
        <v>170</v>
      </c>
    </row>
    <row r="747" s="15" customFormat="1">
      <c r="A747" s="15"/>
      <c r="B747" s="264"/>
      <c r="C747" s="265"/>
      <c r="D747" s="244" t="s">
        <v>178</v>
      </c>
      <c r="E747" s="266" t="s">
        <v>1</v>
      </c>
      <c r="F747" s="267" t="s">
        <v>183</v>
      </c>
      <c r="G747" s="265"/>
      <c r="H747" s="268">
        <v>4.569</v>
      </c>
      <c r="I747" s="269"/>
      <c r="J747" s="265"/>
      <c r="K747" s="265"/>
      <c r="L747" s="270"/>
      <c r="M747" s="271"/>
      <c r="N747" s="272"/>
      <c r="O747" s="272"/>
      <c r="P747" s="272"/>
      <c r="Q747" s="272"/>
      <c r="R747" s="272"/>
      <c r="S747" s="272"/>
      <c r="T747" s="273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4" t="s">
        <v>178</v>
      </c>
      <c r="AU747" s="274" t="s">
        <v>89</v>
      </c>
      <c r="AV747" s="15" t="s">
        <v>176</v>
      </c>
      <c r="AW747" s="15" t="s">
        <v>36</v>
      </c>
      <c r="AX747" s="15" t="s">
        <v>87</v>
      </c>
      <c r="AY747" s="274" t="s">
        <v>170</v>
      </c>
    </row>
    <row r="748" s="2" customFormat="1" ht="14.4" customHeight="1">
      <c r="A748" s="39"/>
      <c r="B748" s="40"/>
      <c r="C748" s="228" t="s">
        <v>718</v>
      </c>
      <c r="D748" s="228" t="s">
        <v>172</v>
      </c>
      <c r="E748" s="229" t="s">
        <v>719</v>
      </c>
      <c r="F748" s="230" t="s">
        <v>720</v>
      </c>
      <c r="G748" s="231" t="s">
        <v>175</v>
      </c>
      <c r="H748" s="232">
        <v>61.729999999999997</v>
      </c>
      <c r="I748" s="233"/>
      <c r="J748" s="234">
        <f>ROUND(I748*H748,2)</f>
        <v>0</v>
      </c>
      <c r="K748" s="235"/>
      <c r="L748" s="45"/>
      <c r="M748" s="236" t="s">
        <v>1</v>
      </c>
      <c r="N748" s="237" t="s">
        <v>44</v>
      </c>
      <c r="O748" s="92"/>
      <c r="P748" s="238">
        <f>O748*H748</f>
        <v>0</v>
      </c>
      <c r="Q748" s="238">
        <v>0.0057600000000000004</v>
      </c>
      <c r="R748" s="238">
        <f>Q748*H748</f>
        <v>0.35556480000000001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176</v>
      </c>
      <c r="AT748" s="240" t="s">
        <v>172</v>
      </c>
      <c r="AU748" s="240" t="s">
        <v>89</v>
      </c>
      <c r="AY748" s="18" t="s">
        <v>170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87</v>
      </c>
      <c r="BK748" s="241">
        <f>ROUND(I748*H748,2)</f>
        <v>0</v>
      </c>
      <c r="BL748" s="18" t="s">
        <v>176</v>
      </c>
      <c r="BM748" s="240" t="s">
        <v>721</v>
      </c>
    </row>
    <row r="749" s="13" customFormat="1">
      <c r="A749" s="13"/>
      <c r="B749" s="242"/>
      <c r="C749" s="243"/>
      <c r="D749" s="244" t="s">
        <v>178</v>
      </c>
      <c r="E749" s="245" t="s">
        <v>1</v>
      </c>
      <c r="F749" s="246" t="s">
        <v>524</v>
      </c>
      <c r="G749" s="243"/>
      <c r="H749" s="245" t="s">
        <v>1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178</v>
      </c>
      <c r="AU749" s="252" t="s">
        <v>89</v>
      </c>
      <c r="AV749" s="13" t="s">
        <v>87</v>
      </c>
      <c r="AW749" s="13" t="s">
        <v>36</v>
      </c>
      <c r="AX749" s="13" t="s">
        <v>79</v>
      </c>
      <c r="AY749" s="252" t="s">
        <v>170</v>
      </c>
    </row>
    <row r="750" s="13" customFormat="1">
      <c r="A750" s="13"/>
      <c r="B750" s="242"/>
      <c r="C750" s="243"/>
      <c r="D750" s="244" t="s">
        <v>178</v>
      </c>
      <c r="E750" s="245" t="s">
        <v>1</v>
      </c>
      <c r="F750" s="246" t="s">
        <v>195</v>
      </c>
      <c r="G750" s="243"/>
      <c r="H750" s="245" t="s">
        <v>1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178</v>
      </c>
      <c r="AU750" s="252" t="s">
        <v>89</v>
      </c>
      <c r="AV750" s="13" t="s">
        <v>87</v>
      </c>
      <c r="AW750" s="13" t="s">
        <v>36</v>
      </c>
      <c r="AX750" s="13" t="s">
        <v>79</v>
      </c>
      <c r="AY750" s="252" t="s">
        <v>170</v>
      </c>
    </row>
    <row r="751" s="13" customFormat="1">
      <c r="A751" s="13"/>
      <c r="B751" s="242"/>
      <c r="C751" s="243"/>
      <c r="D751" s="244" t="s">
        <v>178</v>
      </c>
      <c r="E751" s="245" t="s">
        <v>1</v>
      </c>
      <c r="F751" s="246" t="s">
        <v>196</v>
      </c>
      <c r="G751" s="243"/>
      <c r="H751" s="245" t="s">
        <v>1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178</v>
      </c>
      <c r="AU751" s="252" t="s">
        <v>89</v>
      </c>
      <c r="AV751" s="13" t="s">
        <v>87</v>
      </c>
      <c r="AW751" s="13" t="s">
        <v>36</v>
      </c>
      <c r="AX751" s="13" t="s">
        <v>79</v>
      </c>
      <c r="AY751" s="252" t="s">
        <v>170</v>
      </c>
    </row>
    <row r="752" s="13" customFormat="1">
      <c r="A752" s="13"/>
      <c r="B752" s="242"/>
      <c r="C752" s="243"/>
      <c r="D752" s="244" t="s">
        <v>178</v>
      </c>
      <c r="E752" s="245" t="s">
        <v>1</v>
      </c>
      <c r="F752" s="246" t="s">
        <v>712</v>
      </c>
      <c r="G752" s="243"/>
      <c r="H752" s="245" t="s">
        <v>1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178</v>
      </c>
      <c r="AU752" s="252" t="s">
        <v>89</v>
      </c>
      <c r="AV752" s="13" t="s">
        <v>87</v>
      </c>
      <c r="AW752" s="13" t="s">
        <v>36</v>
      </c>
      <c r="AX752" s="13" t="s">
        <v>79</v>
      </c>
      <c r="AY752" s="252" t="s">
        <v>170</v>
      </c>
    </row>
    <row r="753" s="14" customFormat="1">
      <c r="A753" s="14"/>
      <c r="B753" s="253"/>
      <c r="C753" s="254"/>
      <c r="D753" s="244" t="s">
        <v>178</v>
      </c>
      <c r="E753" s="255" t="s">
        <v>1</v>
      </c>
      <c r="F753" s="256" t="s">
        <v>722</v>
      </c>
      <c r="G753" s="254"/>
      <c r="H753" s="257">
        <v>4.29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178</v>
      </c>
      <c r="AU753" s="263" t="s">
        <v>89</v>
      </c>
      <c r="AV753" s="14" t="s">
        <v>89</v>
      </c>
      <c r="AW753" s="14" t="s">
        <v>36</v>
      </c>
      <c r="AX753" s="14" t="s">
        <v>79</v>
      </c>
      <c r="AY753" s="263" t="s">
        <v>170</v>
      </c>
    </row>
    <row r="754" s="16" customFormat="1">
      <c r="A754" s="16"/>
      <c r="B754" s="275"/>
      <c r="C754" s="276"/>
      <c r="D754" s="244" t="s">
        <v>178</v>
      </c>
      <c r="E754" s="277" t="s">
        <v>1</v>
      </c>
      <c r="F754" s="278" t="s">
        <v>221</v>
      </c>
      <c r="G754" s="276"/>
      <c r="H754" s="279">
        <v>4.29</v>
      </c>
      <c r="I754" s="280"/>
      <c r="J754" s="276"/>
      <c r="K754" s="276"/>
      <c r="L754" s="281"/>
      <c r="M754" s="282"/>
      <c r="N754" s="283"/>
      <c r="O754" s="283"/>
      <c r="P754" s="283"/>
      <c r="Q754" s="283"/>
      <c r="R754" s="283"/>
      <c r="S754" s="283"/>
      <c r="T754" s="284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85" t="s">
        <v>178</v>
      </c>
      <c r="AU754" s="285" t="s">
        <v>89</v>
      </c>
      <c r="AV754" s="16" t="s">
        <v>189</v>
      </c>
      <c r="AW754" s="16" t="s">
        <v>36</v>
      </c>
      <c r="AX754" s="16" t="s">
        <v>79</v>
      </c>
      <c r="AY754" s="285" t="s">
        <v>170</v>
      </c>
    </row>
    <row r="755" s="13" customFormat="1">
      <c r="A755" s="13"/>
      <c r="B755" s="242"/>
      <c r="C755" s="243"/>
      <c r="D755" s="244" t="s">
        <v>178</v>
      </c>
      <c r="E755" s="245" t="s">
        <v>1</v>
      </c>
      <c r="F755" s="246" t="s">
        <v>714</v>
      </c>
      <c r="G755" s="243"/>
      <c r="H755" s="245" t="s">
        <v>1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178</v>
      </c>
      <c r="AU755" s="252" t="s">
        <v>89</v>
      </c>
      <c r="AV755" s="13" t="s">
        <v>87</v>
      </c>
      <c r="AW755" s="13" t="s">
        <v>36</v>
      </c>
      <c r="AX755" s="13" t="s">
        <v>79</v>
      </c>
      <c r="AY755" s="252" t="s">
        <v>170</v>
      </c>
    </row>
    <row r="756" s="14" customFormat="1">
      <c r="A756" s="14"/>
      <c r="B756" s="253"/>
      <c r="C756" s="254"/>
      <c r="D756" s="244" t="s">
        <v>178</v>
      </c>
      <c r="E756" s="255" t="s">
        <v>1</v>
      </c>
      <c r="F756" s="256" t="s">
        <v>723</v>
      </c>
      <c r="G756" s="254"/>
      <c r="H756" s="257">
        <v>32.240000000000002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178</v>
      </c>
      <c r="AU756" s="263" t="s">
        <v>89</v>
      </c>
      <c r="AV756" s="14" t="s">
        <v>89</v>
      </c>
      <c r="AW756" s="14" t="s">
        <v>36</v>
      </c>
      <c r="AX756" s="14" t="s">
        <v>79</v>
      </c>
      <c r="AY756" s="263" t="s">
        <v>170</v>
      </c>
    </row>
    <row r="757" s="16" customFormat="1">
      <c r="A757" s="16"/>
      <c r="B757" s="275"/>
      <c r="C757" s="276"/>
      <c r="D757" s="244" t="s">
        <v>178</v>
      </c>
      <c r="E757" s="277" t="s">
        <v>1</v>
      </c>
      <c r="F757" s="278" t="s">
        <v>221</v>
      </c>
      <c r="G757" s="276"/>
      <c r="H757" s="279">
        <v>32.240000000000002</v>
      </c>
      <c r="I757" s="280"/>
      <c r="J757" s="276"/>
      <c r="K757" s="276"/>
      <c r="L757" s="281"/>
      <c r="M757" s="282"/>
      <c r="N757" s="283"/>
      <c r="O757" s="283"/>
      <c r="P757" s="283"/>
      <c r="Q757" s="283"/>
      <c r="R757" s="283"/>
      <c r="S757" s="283"/>
      <c r="T757" s="284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85" t="s">
        <v>178</v>
      </c>
      <c r="AU757" s="285" t="s">
        <v>89</v>
      </c>
      <c r="AV757" s="16" t="s">
        <v>189</v>
      </c>
      <c r="AW757" s="16" t="s">
        <v>36</v>
      </c>
      <c r="AX757" s="16" t="s">
        <v>79</v>
      </c>
      <c r="AY757" s="285" t="s">
        <v>170</v>
      </c>
    </row>
    <row r="758" s="13" customFormat="1">
      <c r="A758" s="13"/>
      <c r="B758" s="242"/>
      <c r="C758" s="243"/>
      <c r="D758" s="244" t="s">
        <v>178</v>
      </c>
      <c r="E758" s="245" t="s">
        <v>1</v>
      </c>
      <c r="F758" s="246" t="s">
        <v>716</v>
      </c>
      <c r="G758" s="243"/>
      <c r="H758" s="245" t="s">
        <v>1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2" t="s">
        <v>178</v>
      </c>
      <c r="AU758" s="252" t="s">
        <v>89</v>
      </c>
      <c r="AV758" s="13" t="s">
        <v>87</v>
      </c>
      <c r="AW758" s="13" t="s">
        <v>36</v>
      </c>
      <c r="AX758" s="13" t="s">
        <v>79</v>
      </c>
      <c r="AY758" s="252" t="s">
        <v>170</v>
      </c>
    </row>
    <row r="759" s="14" customFormat="1">
      <c r="A759" s="14"/>
      <c r="B759" s="253"/>
      <c r="C759" s="254"/>
      <c r="D759" s="244" t="s">
        <v>178</v>
      </c>
      <c r="E759" s="255" t="s">
        <v>1</v>
      </c>
      <c r="F759" s="256" t="s">
        <v>724</v>
      </c>
      <c r="G759" s="254"/>
      <c r="H759" s="257">
        <v>22.399999999999999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178</v>
      </c>
      <c r="AU759" s="263" t="s">
        <v>89</v>
      </c>
      <c r="AV759" s="14" t="s">
        <v>89</v>
      </c>
      <c r="AW759" s="14" t="s">
        <v>36</v>
      </c>
      <c r="AX759" s="14" t="s">
        <v>79</v>
      </c>
      <c r="AY759" s="263" t="s">
        <v>170</v>
      </c>
    </row>
    <row r="760" s="14" customFormat="1">
      <c r="A760" s="14"/>
      <c r="B760" s="253"/>
      <c r="C760" s="254"/>
      <c r="D760" s="244" t="s">
        <v>178</v>
      </c>
      <c r="E760" s="255" t="s">
        <v>1</v>
      </c>
      <c r="F760" s="256" t="s">
        <v>725</v>
      </c>
      <c r="G760" s="254"/>
      <c r="H760" s="257">
        <v>2.7999999999999998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178</v>
      </c>
      <c r="AU760" s="263" t="s">
        <v>89</v>
      </c>
      <c r="AV760" s="14" t="s">
        <v>89</v>
      </c>
      <c r="AW760" s="14" t="s">
        <v>36</v>
      </c>
      <c r="AX760" s="14" t="s">
        <v>79</v>
      </c>
      <c r="AY760" s="263" t="s">
        <v>170</v>
      </c>
    </row>
    <row r="761" s="16" customFormat="1">
      <c r="A761" s="16"/>
      <c r="B761" s="275"/>
      <c r="C761" s="276"/>
      <c r="D761" s="244" t="s">
        <v>178</v>
      </c>
      <c r="E761" s="277" t="s">
        <v>1</v>
      </c>
      <c r="F761" s="278" t="s">
        <v>221</v>
      </c>
      <c r="G761" s="276"/>
      <c r="H761" s="279">
        <v>25.199999999999999</v>
      </c>
      <c r="I761" s="280"/>
      <c r="J761" s="276"/>
      <c r="K761" s="276"/>
      <c r="L761" s="281"/>
      <c r="M761" s="282"/>
      <c r="N761" s="283"/>
      <c r="O761" s="283"/>
      <c r="P761" s="283"/>
      <c r="Q761" s="283"/>
      <c r="R761" s="283"/>
      <c r="S761" s="283"/>
      <c r="T761" s="284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85" t="s">
        <v>178</v>
      </c>
      <c r="AU761" s="285" t="s">
        <v>89</v>
      </c>
      <c r="AV761" s="16" t="s">
        <v>189</v>
      </c>
      <c r="AW761" s="16" t="s">
        <v>36</v>
      </c>
      <c r="AX761" s="16" t="s">
        <v>79</v>
      </c>
      <c r="AY761" s="285" t="s">
        <v>170</v>
      </c>
    </row>
    <row r="762" s="15" customFormat="1">
      <c r="A762" s="15"/>
      <c r="B762" s="264"/>
      <c r="C762" s="265"/>
      <c r="D762" s="244" t="s">
        <v>178</v>
      </c>
      <c r="E762" s="266" t="s">
        <v>1</v>
      </c>
      <c r="F762" s="267" t="s">
        <v>183</v>
      </c>
      <c r="G762" s="265"/>
      <c r="H762" s="268">
        <v>61.729999999999997</v>
      </c>
      <c r="I762" s="269"/>
      <c r="J762" s="265"/>
      <c r="K762" s="265"/>
      <c r="L762" s="270"/>
      <c r="M762" s="271"/>
      <c r="N762" s="272"/>
      <c r="O762" s="272"/>
      <c r="P762" s="272"/>
      <c r="Q762" s="272"/>
      <c r="R762" s="272"/>
      <c r="S762" s="272"/>
      <c r="T762" s="273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4" t="s">
        <v>178</v>
      </c>
      <c r="AU762" s="274" t="s">
        <v>89</v>
      </c>
      <c r="AV762" s="15" t="s">
        <v>176</v>
      </c>
      <c r="AW762" s="15" t="s">
        <v>36</v>
      </c>
      <c r="AX762" s="15" t="s">
        <v>87</v>
      </c>
      <c r="AY762" s="274" t="s">
        <v>170</v>
      </c>
    </row>
    <row r="763" s="2" customFormat="1" ht="14.4" customHeight="1">
      <c r="A763" s="39"/>
      <c r="B763" s="40"/>
      <c r="C763" s="228" t="s">
        <v>726</v>
      </c>
      <c r="D763" s="228" t="s">
        <v>172</v>
      </c>
      <c r="E763" s="229" t="s">
        <v>727</v>
      </c>
      <c r="F763" s="230" t="s">
        <v>728</v>
      </c>
      <c r="G763" s="231" t="s">
        <v>175</v>
      </c>
      <c r="H763" s="232">
        <v>61.729999999999997</v>
      </c>
      <c r="I763" s="233"/>
      <c r="J763" s="234">
        <f>ROUND(I763*H763,2)</f>
        <v>0</v>
      </c>
      <c r="K763" s="235"/>
      <c r="L763" s="45"/>
      <c r="M763" s="236" t="s">
        <v>1</v>
      </c>
      <c r="N763" s="237" t="s">
        <v>44</v>
      </c>
      <c r="O763" s="92"/>
      <c r="P763" s="238">
        <f>O763*H763</f>
        <v>0</v>
      </c>
      <c r="Q763" s="238">
        <v>0</v>
      </c>
      <c r="R763" s="238">
        <f>Q763*H763</f>
        <v>0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176</v>
      </c>
      <c r="AT763" s="240" t="s">
        <v>172</v>
      </c>
      <c r="AU763" s="240" t="s">
        <v>89</v>
      </c>
      <c r="AY763" s="18" t="s">
        <v>170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87</v>
      </c>
      <c r="BK763" s="241">
        <f>ROUND(I763*H763,2)</f>
        <v>0</v>
      </c>
      <c r="BL763" s="18" t="s">
        <v>176</v>
      </c>
      <c r="BM763" s="240" t="s">
        <v>729</v>
      </c>
    </row>
    <row r="764" s="2" customFormat="1" ht="24.15" customHeight="1">
      <c r="A764" s="39"/>
      <c r="B764" s="40"/>
      <c r="C764" s="228" t="s">
        <v>730</v>
      </c>
      <c r="D764" s="228" t="s">
        <v>172</v>
      </c>
      <c r="E764" s="229" t="s">
        <v>731</v>
      </c>
      <c r="F764" s="230" t="s">
        <v>732</v>
      </c>
      <c r="G764" s="231" t="s">
        <v>290</v>
      </c>
      <c r="H764" s="232">
        <v>0.35499999999999998</v>
      </c>
      <c r="I764" s="233"/>
      <c r="J764" s="234">
        <f>ROUND(I764*H764,2)</f>
        <v>0</v>
      </c>
      <c r="K764" s="235"/>
      <c r="L764" s="45"/>
      <c r="M764" s="236" t="s">
        <v>1</v>
      </c>
      <c r="N764" s="237" t="s">
        <v>44</v>
      </c>
      <c r="O764" s="92"/>
      <c r="P764" s="238">
        <f>O764*H764</f>
        <v>0</v>
      </c>
      <c r="Q764" s="238">
        <v>1.05291</v>
      </c>
      <c r="R764" s="238">
        <f>Q764*H764</f>
        <v>0.37378305000000001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176</v>
      </c>
      <c r="AT764" s="240" t="s">
        <v>172</v>
      </c>
      <c r="AU764" s="240" t="s">
        <v>89</v>
      </c>
      <c r="AY764" s="18" t="s">
        <v>170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87</v>
      </c>
      <c r="BK764" s="241">
        <f>ROUND(I764*H764,2)</f>
        <v>0</v>
      </c>
      <c r="BL764" s="18" t="s">
        <v>176</v>
      </c>
      <c r="BM764" s="240" t="s">
        <v>733</v>
      </c>
    </row>
    <row r="765" s="13" customFormat="1">
      <c r="A765" s="13"/>
      <c r="B765" s="242"/>
      <c r="C765" s="243"/>
      <c r="D765" s="244" t="s">
        <v>178</v>
      </c>
      <c r="E765" s="245" t="s">
        <v>1</v>
      </c>
      <c r="F765" s="246" t="s">
        <v>524</v>
      </c>
      <c r="G765" s="243"/>
      <c r="H765" s="245" t="s">
        <v>1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178</v>
      </c>
      <c r="AU765" s="252" t="s">
        <v>89</v>
      </c>
      <c r="AV765" s="13" t="s">
        <v>87</v>
      </c>
      <c r="AW765" s="13" t="s">
        <v>36</v>
      </c>
      <c r="AX765" s="13" t="s">
        <v>79</v>
      </c>
      <c r="AY765" s="252" t="s">
        <v>170</v>
      </c>
    </row>
    <row r="766" s="13" customFormat="1">
      <c r="A766" s="13"/>
      <c r="B766" s="242"/>
      <c r="C766" s="243"/>
      <c r="D766" s="244" t="s">
        <v>178</v>
      </c>
      <c r="E766" s="245" t="s">
        <v>1</v>
      </c>
      <c r="F766" s="246" t="s">
        <v>195</v>
      </c>
      <c r="G766" s="243"/>
      <c r="H766" s="245" t="s">
        <v>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178</v>
      </c>
      <c r="AU766" s="252" t="s">
        <v>89</v>
      </c>
      <c r="AV766" s="13" t="s">
        <v>87</v>
      </c>
      <c r="AW766" s="13" t="s">
        <v>36</v>
      </c>
      <c r="AX766" s="13" t="s">
        <v>79</v>
      </c>
      <c r="AY766" s="252" t="s">
        <v>170</v>
      </c>
    </row>
    <row r="767" s="13" customFormat="1">
      <c r="A767" s="13"/>
      <c r="B767" s="242"/>
      <c r="C767" s="243"/>
      <c r="D767" s="244" t="s">
        <v>178</v>
      </c>
      <c r="E767" s="245" t="s">
        <v>1</v>
      </c>
      <c r="F767" s="246" t="s">
        <v>196</v>
      </c>
      <c r="G767" s="243"/>
      <c r="H767" s="245" t="s">
        <v>1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178</v>
      </c>
      <c r="AU767" s="252" t="s">
        <v>89</v>
      </c>
      <c r="AV767" s="13" t="s">
        <v>87</v>
      </c>
      <c r="AW767" s="13" t="s">
        <v>36</v>
      </c>
      <c r="AX767" s="13" t="s">
        <v>79</v>
      </c>
      <c r="AY767" s="252" t="s">
        <v>170</v>
      </c>
    </row>
    <row r="768" s="13" customFormat="1">
      <c r="A768" s="13"/>
      <c r="B768" s="242"/>
      <c r="C768" s="243"/>
      <c r="D768" s="244" t="s">
        <v>178</v>
      </c>
      <c r="E768" s="245" t="s">
        <v>1</v>
      </c>
      <c r="F768" s="246" t="s">
        <v>714</v>
      </c>
      <c r="G768" s="243"/>
      <c r="H768" s="245" t="s">
        <v>1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178</v>
      </c>
      <c r="AU768" s="252" t="s">
        <v>89</v>
      </c>
      <c r="AV768" s="13" t="s">
        <v>87</v>
      </c>
      <c r="AW768" s="13" t="s">
        <v>36</v>
      </c>
      <c r="AX768" s="13" t="s">
        <v>79</v>
      </c>
      <c r="AY768" s="252" t="s">
        <v>170</v>
      </c>
    </row>
    <row r="769" s="13" customFormat="1">
      <c r="A769" s="13"/>
      <c r="B769" s="242"/>
      <c r="C769" s="243"/>
      <c r="D769" s="244" t="s">
        <v>178</v>
      </c>
      <c r="E769" s="245" t="s">
        <v>1</v>
      </c>
      <c r="F769" s="246" t="s">
        <v>734</v>
      </c>
      <c r="G769" s="243"/>
      <c r="H769" s="245" t="s">
        <v>1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178</v>
      </c>
      <c r="AU769" s="252" t="s">
        <v>89</v>
      </c>
      <c r="AV769" s="13" t="s">
        <v>87</v>
      </c>
      <c r="AW769" s="13" t="s">
        <v>36</v>
      </c>
      <c r="AX769" s="13" t="s">
        <v>79</v>
      </c>
      <c r="AY769" s="252" t="s">
        <v>170</v>
      </c>
    </row>
    <row r="770" s="14" customFormat="1">
      <c r="A770" s="14"/>
      <c r="B770" s="253"/>
      <c r="C770" s="254"/>
      <c r="D770" s="244" t="s">
        <v>178</v>
      </c>
      <c r="E770" s="255" t="s">
        <v>1</v>
      </c>
      <c r="F770" s="256" t="s">
        <v>735</v>
      </c>
      <c r="G770" s="254"/>
      <c r="H770" s="257">
        <v>0.14299999999999999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178</v>
      </c>
      <c r="AU770" s="263" t="s">
        <v>89</v>
      </c>
      <c r="AV770" s="14" t="s">
        <v>89</v>
      </c>
      <c r="AW770" s="14" t="s">
        <v>36</v>
      </c>
      <c r="AX770" s="14" t="s">
        <v>79</v>
      </c>
      <c r="AY770" s="263" t="s">
        <v>170</v>
      </c>
    </row>
    <row r="771" s="13" customFormat="1">
      <c r="A771" s="13"/>
      <c r="B771" s="242"/>
      <c r="C771" s="243"/>
      <c r="D771" s="244" t="s">
        <v>178</v>
      </c>
      <c r="E771" s="245" t="s">
        <v>1</v>
      </c>
      <c r="F771" s="246" t="s">
        <v>736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178</v>
      </c>
      <c r="AU771" s="252" t="s">
        <v>89</v>
      </c>
      <c r="AV771" s="13" t="s">
        <v>87</v>
      </c>
      <c r="AW771" s="13" t="s">
        <v>36</v>
      </c>
      <c r="AX771" s="13" t="s">
        <v>79</v>
      </c>
      <c r="AY771" s="252" t="s">
        <v>170</v>
      </c>
    </row>
    <row r="772" s="14" customFormat="1">
      <c r="A772" s="14"/>
      <c r="B772" s="253"/>
      <c r="C772" s="254"/>
      <c r="D772" s="244" t="s">
        <v>178</v>
      </c>
      <c r="E772" s="255" t="s">
        <v>1</v>
      </c>
      <c r="F772" s="256" t="s">
        <v>737</v>
      </c>
      <c r="G772" s="254"/>
      <c r="H772" s="257">
        <v>0.035999999999999997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178</v>
      </c>
      <c r="AU772" s="263" t="s">
        <v>89</v>
      </c>
      <c r="AV772" s="14" t="s">
        <v>89</v>
      </c>
      <c r="AW772" s="14" t="s">
        <v>36</v>
      </c>
      <c r="AX772" s="14" t="s">
        <v>79</v>
      </c>
      <c r="AY772" s="263" t="s">
        <v>170</v>
      </c>
    </row>
    <row r="773" s="16" customFormat="1">
      <c r="A773" s="16"/>
      <c r="B773" s="275"/>
      <c r="C773" s="276"/>
      <c r="D773" s="244" t="s">
        <v>178</v>
      </c>
      <c r="E773" s="277" t="s">
        <v>1</v>
      </c>
      <c r="F773" s="278" t="s">
        <v>221</v>
      </c>
      <c r="G773" s="276"/>
      <c r="H773" s="279">
        <v>0.17899999999999999</v>
      </c>
      <c r="I773" s="280"/>
      <c r="J773" s="276"/>
      <c r="K773" s="276"/>
      <c r="L773" s="281"/>
      <c r="M773" s="282"/>
      <c r="N773" s="283"/>
      <c r="O773" s="283"/>
      <c r="P773" s="283"/>
      <c r="Q773" s="283"/>
      <c r="R773" s="283"/>
      <c r="S773" s="283"/>
      <c r="T773" s="284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85" t="s">
        <v>178</v>
      </c>
      <c r="AU773" s="285" t="s">
        <v>89</v>
      </c>
      <c r="AV773" s="16" t="s">
        <v>189</v>
      </c>
      <c r="AW773" s="16" t="s">
        <v>36</v>
      </c>
      <c r="AX773" s="16" t="s">
        <v>79</v>
      </c>
      <c r="AY773" s="285" t="s">
        <v>170</v>
      </c>
    </row>
    <row r="774" s="13" customFormat="1">
      <c r="A774" s="13"/>
      <c r="B774" s="242"/>
      <c r="C774" s="243"/>
      <c r="D774" s="244" t="s">
        <v>178</v>
      </c>
      <c r="E774" s="245" t="s">
        <v>1</v>
      </c>
      <c r="F774" s="246" t="s">
        <v>716</v>
      </c>
      <c r="G774" s="243"/>
      <c r="H774" s="245" t="s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178</v>
      </c>
      <c r="AU774" s="252" t="s">
        <v>89</v>
      </c>
      <c r="AV774" s="13" t="s">
        <v>87</v>
      </c>
      <c r="AW774" s="13" t="s">
        <v>36</v>
      </c>
      <c r="AX774" s="13" t="s">
        <v>79</v>
      </c>
      <c r="AY774" s="252" t="s">
        <v>170</v>
      </c>
    </row>
    <row r="775" s="13" customFormat="1">
      <c r="A775" s="13"/>
      <c r="B775" s="242"/>
      <c r="C775" s="243"/>
      <c r="D775" s="244" t="s">
        <v>178</v>
      </c>
      <c r="E775" s="245" t="s">
        <v>1</v>
      </c>
      <c r="F775" s="246" t="s">
        <v>734</v>
      </c>
      <c r="G775" s="243"/>
      <c r="H775" s="245" t="s">
        <v>1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178</v>
      </c>
      <c r="AU775" s="252" t="s">
        <v>89</v>
      </c>
      <c r="AV775" s="13" t="s">
        <v>87</v>
      </c>
      <c r="AW775" s="13" t="s">
        <v>36</v>
      </c>
      <c r="AX775" s="13" t="s">
        <v>79</v>
      </c>
      <c r="AY775" s="252" t="s">
        <v>170</v>
      </c>
    </row>
    <row r="776" s="14" customFormat="1">
      <c r="A776" s="14"/>
      <c r="B776" s="253"/>
      <c r="C776" s="254"/>
      <c r="D776" s="244" t="s">
        <v>178</v>
      </c>
      <c r="E776" s="255" t="s">
        <v>1</v>
      </c>
      <c r="F776" s="256" t="s">
        <v>738</v>
      </c>
      <c r="G776" s="254"/>
      <c r="H776" s="257">
        <v>0.14899999999999999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178</v>
      </c>
      <c r="AU776" s="263" t="s">
        <v>89</v>
      </c>
      <c r="AV776" s="14" t="s">
        <v>89</v>
      </c>
      <c r="AW776" s="14" t="s">
        <v>36</v>
      </c>
      <c r="AX776" s="14" t="s">
        <v>79</v>
      </c>
      <c r="AY776" s="263" t="s">
        <v>170</v>
      </c>
    </row>
    <row r="777" s="13" customFormat="1">
      <c r="A777" s="13"/>
      <c r="B777" s="242"/>
      <c r="C777" s="243"/>
      <c r="D777" s="244" t="s">
        <v>178</v>
      </c>
      <c r="E777" s="245" t="s">
        <v>1</v>
      </c>
      <c r="F777" s="246" t="s">
        <v>739</v>
      </c>
      <c r="G777" s="243"/>
      <c r="H777" s="245" t="s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178</v>
      </c>
      <c r="AU777" s="252" t="s">
        <v>89</v>
      </c>
      <c r="AV777" s="13" t="s">
        <v>87</v>
      </c>
      <c r="AW777" s="13" t="s">
        <v>36</v>
      </c>
      <c r="AX777" s="13" t="s">
        <v>79</v>
      </c>
      <c r="AY777" s="252" t="s">
        <v>170</v>
      </c>
    </row>
    <row r="778" s="14" customFormat="1">
      <c r="A778" s="14"/>
      <c r="B778" s="253"/>
      <c r="C778" s="254"/>
      <c r="D778" s="244" t="s">
        <v>178</v>
      </c>
      <c r="E778" s="255" t="s">
        <v>1</v>
      </c>
      <c r="F778" s="256" t="s">
        <v>740</v>
      </c>
      <c r="G778" s="254"/>
      <c r="H778" s="257">
        <v>0.027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178</v>
      </c>
      <c r="AU778" s="263" t="s">
        <v>89</v>
      </c>
      <c r="AV778" s="14" t="s">
        <v>89</v>
      </c>
      <c r="AW778" s="14" t="s">
        <v>36</v>
      </c>
      <c r="AX778" s="14" t="s">
        <v>79</v>
      </c>
      <c r="AY778" s="263" t="s">
        <v>170</v>
      </c>
    </row>
    <row r="779" s="16" customFormat="1">
      <c r="A779" s="16"/>
      <c r="B779" s="275"/>
      <c r="C779" s="276"/>
      <c r="D779" s="244" t="s">
        <v>178</v>
      </c>
      <c r="E779" s="277" t="s">
        <v>1</v>
      </c>
      <c r="F779" s="278" t="s">
        <v>221</v>
      </c>
      <c r="G779" s="276"/>
      <c r="H779" s="279">
        <v>0.17599999999999999</v>
      </c>
      <c r="I779" s="280"/>
      <c r="J779" s="276"/>
      <c r="K779" s="276"/>
      <c r="L779" s="281"/>
      <c r="M779" s="282"/>
      <c r="N779" s="283"/>
      <c r="O779" s="283"/>
      <c r="P779" s="283"/>
      <c r="Q779" s="283"/>
      <c r="R779" s="283"/>
      <c r="S779" s="283"/>
      <c r="T779" s="284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85" t="s">
        <v>178</v>
      </c>
      <c r="AU779" s="285" t="s">
        <v>89</v>
      </c>
      <c r="AV779" s="16" t="s">
        <v>189</v>
      </c>
      <c r="AW779" s="16" t="s">
        <v>36</v>
      </c>
      <c r="AX779" s="16" t="s">
        <v>79</v>
      </c>
      <c r="AY779" s="285" t="s">
        <v>170</v>
      </c>
    </row>
    <row r="780" s="15" customFormat="1">
      <c r="A780" s="15"/>
      <c r="B780" s="264"/>
      <c r="C780" s="265"/>
      <c r="D780" s="244" t="s">
        <v>178</v>
      </c>
      <c r="E780" s="266" t="s">
        <v>1</v>
      </c>
      <c r="F780" s="267" t="s">
        <v>183</v>
      </c>
      <c r="G780" s="265"/>
      <c r="H780" s="268">
        <v>0.35499999999999998</v>
      </c>
      <c r="I780" s="269"/>
      <c r="J780" s="265"/>
      <c r="K780" s="265"/>
      <c r="L780" s="270"/>
      <c r="M780" s="271"/>
      <c r="N780" s="272"/>
      <c r="O780" s="272"/>
      <c r="P780" s="272"/>
      <c r="Q780" s="272"/>
      <c r="R780" s="272"/>
      <c r="S780" s="272"/>
      <c r="T780" s="273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4" t="s">
        <v>178</v>
      </c>
      <c r="AU780" s="274" t="s">
        <v>89</v>
      </c>
      <c r="AV780" s="15" t="s">
        <v>176</v>
      </c>
      <c r="AW780" s="15" t="s">
        <v>36</v>
      </c>
      <c r="AX780" s="15" t="s">
        <v>87</v>
      </c>
      <c r="AY780" s="274" t="s">
        <v>170</v>
      </c>
    </row>
    <row r="781" s="2" customFormat="1" ht="14.4" customHeight="1">
      <c r="A781" s="39"/>
      <c r="B781" s="40"/>
      <c r="C781" s="228" t="s">
        <v>741</v>
      </c>
      <c r="D781" s="228" t="s">
        <v>172</v>
      </c>
      <c r="E781" s="229" t="s">
        <v>742</v>
      </c>
      <c r="F781" s="230" t="s">
        <v>743</v>
      </c>
      <c r="G781" s="231" t="s">
        <v>192</v>
      </c>
      <c r="H781" s="232">
        <v>5.7069999999999999</v>
      </c>
      <c r="I781" s="233"/>
      <c r="J781" s="234">
        <f>ROUND(I781*H781,2)</f>
        <v>0</v>
      </c>
      <c r="K781" s="235"/>
      <c r="L781" s="45"/>
      <c r="M781" s="236" t="s">
        <v>1</v>
      </c>
      <c r="N781" s="237" t="s">
        <v>44</v>
      </c>
      <c r="O781" s="92"/>
      <c r="P781" s="238">
        <f>O781*H781</f>
        <v>0</v>
      </c>
      <c r="Q781" s="238">
        <v>2.4533700000000001</v>
      </c>
      <c r="R781" s="238">
        <f>Q781*H781</f>
        <v>14.00138259</v>
      </c>
      <c r="S781" s="238">
        <v>0</v>
      </c>
      <c r="T781" s="23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0" t="s">
        <v>176</v>
      </c>
      <c r="AT781" s="240" t="s">
        <v>172</v>
      </c>
      <c r="AU781" s="240" t="s">
        <v>89</v>
      </c>
      <c r="AY781" s="18" t="s">
        <v>170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87</v>
      </c>
      <c r="BK781" s="241">
        <f>ROUND(I781*H781,2)</f>
        <v>0</v>
      </c>
      <c r="BL781" s="18" t="s">
        <v>176</v>
      </c>
      <c r="BM781" s="240" t="s">
        <v>744</v>
      </c>
    </row>
    <row r="782" s="13" customFormat="1">
      <c r="A782" s="13"/>
      <c r="B782" s="242"/>
      <c r="C782" s="243"/>
      <c r="D782" s="244" t="s">
        <v>178</v>
      </c>
      <c r="E782" s="245" t="s">
        <v>1</v>
      </c>
      <c r="F782" s="246" t="s">
        <v>524</v>
      </c>
      <c r="G782" s="243"/>
      <c r="H782" s="245" t="s">
        <v>1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178</v>
      </c>
      <c r="AU782" s="252" t="s">
        <v>89</v>
      </c>
      <c r="AV782" s="13" t="s">
        <v>87</v>
      </c>
      <c r="AW782" s="13" t="s">
        <v>36</v>
      </c>
      <c r="AX782" s="13" t="s">
        <v>79</v>
      </c>
      <c r="AY782" s="252" t="s">
        <v>170</v>
      </c>
    </row>
    <row r="783" s="13" customFormat="1">
      <c r="A783" s="13"/>
      <c r="B783" s="242"/>
      <c r="C783" s="243"/>
      <c r="D783" s="244" t="s">
        <v>178</v>
      </c>
      <c r="E783" s="245" t="s">
        <v>1</v>
      </c>
      <c r="F783" s="246" t="s">
        <v>195</v>
      </c>
      <c r="G783" s="243"/>
      <c r="H783" s="245" t="s">
        <v>1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178</v>
      </c>
      <c r="AU783" s="252" t="s">
        <v>89</v>
      </c>
      <c r="AV783" s="13" t="s">
        <v>87</v>
      </c>
      <c r="AW783" s="13" t="s">
        <v>36</v>
      </c>
      <c r="AX783" s="13" t="s">
        <v>79</v>
      </c>
      <c r="AY783" s="252" t="s">
        <v>170</v>
      </c>
    </row>
    <row r="784" s="13" customFormat="1">
      <c r="A784" s="13"/>
      <c r="B784" s="242"/>
      <c r="C784" s="243"/>
      <c r="D784" s="244" t="s">
        <v>178</v>
      </c>
      <c r="E784" s="245" t="s">
        <v>1</v>
      </c>
      <c r="F784" s="246" t="s">
        <v>745</v>
      </c>
      <c r="G784" s="243"/>
      <c r="H784" s="245" t="s">
        <v>1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178</v>
      </c>
      <c r="AU784" s="252" t="s">
        <v>89</v>
      </c>
      <c r="AV784" s="13" t="s">
        <v>87</v>
      </c>
      <c r="AW784" s="13" t="s">
        <v>36</v>
      </c>
      <c r="AX784" s="13" t="s">
        <v>79</v>
      </c>
      <c r="AY784" s="252" t="s">
        <v>170</v>
      </c>
    </row>
    <row r="785" s="14" customFormat="1">
      <c r="A785" s="14"/>
      <c r="B785" s="253"/>
      <c r="C785" s="254"/>
      <c r="D785" s="244" t="s">
        <v>178</v>
      </c>
      <c r="E785" s="255" t="s">
        <v>1</v>
      </c>
      <c r="F785" s="256" t="s">
        <v>746</v>
      </c>
      <c r="G785" s="254"/>
      <c r="H785" s="257">
        <v>2.3399999999999999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178</v>
      </c>
      <c r="AU785" s="263" t="s">
        <v>89</v>
      </c>
      <c r="AV785" s="14" t="s">
        <v>89</v>
      </c>
      <c r="AW785" s="14" t="s">
        <v>36</v>
      </c>
      <c r="AX785" s="14" t="s">
        <v>79</v>
      </c>
      <c r="AY785" s="263" t="s">
        <v>170</v>
      </c>
    </row>
    <row r="786" s="16" customFormat="1">
      <c r="A786" s="16"/>
      <c r="B786" s="275"/>
      <c r="C786" s="276"/>
      <c r="D786" s="244" t="s">
        <v>178</v>
      </c>
      <c r="E786" s="277" t="s">
        <v>1</v>
      </c>
      <c r="F786" s="278" t="s">
        <v>221</v>
      </c>
      <c r="G786" s="276"/>
      <c r="H786" s="279">
        <v>2.3399999999999999</v>
      </c>
      <c r="I786" s="280"/>
      <c r="J786" s="276"/>
      <c r="K786" s="276"/>
      <c r="L786" s="281"/>
      <c r="M786" s="282"/>
      <c r="N786" s="283"/>
      <c r="O786" s="283"/>
      <c r="P786" s="283"/>
      <c r="Q786" s="283"/>
      <c r="R786" s="283"/>
      <c r="S786" s="283"/>
      <c r="T786" s="284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85" t="s">
        <v>178</v>
      </c>
      <c r="AU786" s="285" t="s">
        <v>89</v>
      </c>
      <c r="AV786" s="16" t="s">
        <v>189</v>
      </c>
      <c r="AW786" s="16" t="s">
        <v>36</v>
      </c>
      <c r="AX786" s="16" t="s">
        <v>79</v>
      </c>
      <c r="AY786" s="285" t="s">
        <v>170</v>
      </c>
    </row>
    <row r="787" s="13" customFormat="1">
      <c r="A787" s="13"/>
      <c r="B787" s="242"/>
      <c r="C787" s="243"/>
      <c r="D787" s="244" t="s">
        <v>178</v>
      </c>
      <c r="E787" s="245" t="s">
        <v>1</v>
      </c>
      <c r="F787" s="246" t="s">
        <v>747</v>
      </c>
      <c r="G787" s="243"/>
      <c r="H787" s="245" t="s">
        <v>1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178</v>
      </c>
      <c r="AU787" s="252" t="s">
        <v>89</v>
      </c>
      <c r="AV787" s="13" t="s">
        <v>87</v>
      </c>
      <c r="AW787" s="13" t="s">
        <v>36</v>
      </c>
      <c r="AX787" s="13" t="s">
        <v>79</v>
      </c>
      <c r="AY787" s="252" t="s">
        <v>170</v>
      </c>
    </row>
    <row r="788" s="13" customFormat="1">
      <c r="A788" s="13"/>
      <c r="B788" s="242"/>
      <c r="C788" s="243"/>
      <c r="D788" s="244" t="s">
        <v>178</v>
      </c>
      <c r="E788" s="245" t="s">
        <v>1</v>
      </c>
      <c r="F788" s="246" t="s">
        <v>748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178</v>
      </c>
      <c r="AU788" s="252" t="s">
        <v>89</v>
      </c>
      <c r="AV788" s="13" t="s">
        <v>87</v>
      </c>
      <c r="AW788" s="13" t="s">
        <v>36</v>
      </c>
      <c r="AX788" s="13" t="s">
        <v>79</v>
      </c>
      <c r="AY788" s="252" t="s">
        <v>170</v>
      </c>
    </row>
    <row r="789" s="14" customFormat="1">
      <c r="A789" s="14"/>
      <c r="B789" s="253"/>
      <c r="C789" s="254"/>
      <c r="D789" s="244" t="s">
        <v>178</v>
      </c>
      <c r="E789" s="255" t="s">
        <v>1</v>
      </c>
      <c r="F789" s="256" t="s">
        <v>749</v>
      </c>
      <c r="G789" s="254"/>
      <c r="H789" s="257">
        <v>2.1040000000000001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178</v>
      </c>
      <c r="AU789" s="263" t="s">
        <v>89</v>
      </c>
      <c r="AV789" s="14" t="s">
        <v>89</v>
      </c>
      <c r="AW789" s="14" t="s">
        <v>36</v>
      </c>
      <c r="AX789" s="14" t="s">
        <v>79</v>
      </c>
      <c r="AY789" s="263" t="s">
        <v>170</v>
      </c>
    </row>
    <row r="790" s="14" customFormat="1">
      <c r="A790" s="14"/>
      <c r="B790" s="253"/>
      <c r="C790" s="254"/>
      <c r="D790" s="244" t="s">
        <v>178</v>
      </c>
      <c r="E790" s="255" t="s">
        <v>1</v>
      </c>
      <c r="F790" s="256" t="s">
        <v>750</v>
      </c>
      <c r="G790" s="254"/>
      <c r="H790" s="257">
        <v>1.032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178</v>
      </c>
      <c r="AU790" s="263" t="s">
        <v>89</v>
      </c>
      <c r="AV790" s="14" t="s">
        <v>89</v>
      </c>
      <c r="AW790" s="14" t="s">
        <v>36</v>
      </c>
      <c r="AX790" s="14" t="s">
        <v>79</v>
      </c>
      <c r="AY790" s="263" t="s">
        <v>170</v>
      </c>
    </row>
    <row r="791" s="14" customFormat="1">
      <c r="A791" s="14"/>
      <c r="B791" s="253"/>
      <c r="C791" s="254"/>
      <c r="D791" s="244" t="s">
        <v>178</v>
      </c>
      <c r="E791" s="255" t="s">
        <v>1</v>
      </c>
      <c r="F791" s="256" t="s">
        <v>751</v>
      </c>
      <c r="G791" s="254"/>
      <c r="H791" s="257">
        <v>0.23100000000000001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178</v>
      </c>
      <c r="AU791" s="263" t="s">
        <v>89</v>
      </c>
      <c r="AV791" s="14" t="s">
        <v>89</v>
      </c>
      <c r="AW791" s="14" t="s">
        <v>36</v>
      </c>
      <c r="AX791" s="14" t="s">
        <v>79</v>
      </c>
      <c r="AY791" s="263" t="s">
        <v>170</v>
      </c>
    </row>
    <row r="792" s="16" customFormat="1">
      <c r="A792" s="16"/>
      <c r="B792" s="275"/>
      <c r="C792" s="276"/>
      <c r="D792" s="244" t="s">
        <v>178</v>
      </c>
      <c r="E792" s="277" t="s">
        <v>1</v>
      </c>
      <c r="F792" s="278" t="s">
        <v>221</v>
      </c>
      <c r="G792" s="276"/>
      <c r="H792" s="279">
        <v>3.367</v>
      </c>
      <c r="I792" s="280"/>
      <c r="J792" s="276"/>
      <c r="K792" s="276"/>
      <c r="L792" s="281"/>
      <c r="M792" s="282"/>
      <c r="N792" s="283"/>
      <c r="O792" s="283"/>
      <c r="P792" s="283"/>
      <c r="Q792" s="283"/>
      <c r="R792" s="283"/>
      <c r="S792" s="283"/>
      <c r="T792" s="284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85" t="s">
        <v>178</v>
      </c>
      <c r="AU792" s="285" t="s">
        <v>89</v>
      </c>
      <c r="AV792" s="16" t="s">
        <v>189</v>
      </c>
      <c r="AW792" s="16" t="s">
        <v>36</v>
      </c>
      <c r="AX792" s="16" t="s">
        <v>79</v>
      </c>
      <c r="AY792" s="285" t="s">
        <v>170</v>
      </c>
    </row>
    <row r="793" s="15" customFormat="1">
      <c r="A793" s="15"/>
      <c r="B793" s="264"/>
      <c r="C793" s="265"/>
      <c r="D793" s="244" t="s">
        <v>178</v>
      </c>
      <c r="E793" s="266" t="s">
        <v>1</v>
      </c>
      <c r="F793" s="267" t="s">
        <v>183</v>
      </c>
      <c r="G793" s="265"/>
      <c r="H793" s="268">
        <v>5.7069999999999999</v>
      </c>
      <c r="I793" s="269"/>
      <c r="J793" s="265"/>
      <c r="K793" s="265"/>
      <c r="L793" s="270"/>
      <c r="M793" s="271"/>
      <c r="N793" s="272"/>
      <c r="O793" s="272"/>
      <c r="P793" s="272"/>
      <c r="Q793" s="272"/>
      <c r="R793" s="272"/>
      <c r="S793" s="272"/>
      <c r="T793" s="273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4" t="s">
        <v>178</v>
      </c>
      <c r="AU793" s="274" t="s">
        <v>89</v>
      </c>
      <c r="AV793" s="15" t="s">
        <v>176</v>
      </c>
      <c r="AW793" s="15" t="s">
        <v>36</v>
      </c>
      <c r="AX793" s="15" t="s">
        <v>87</v>
      </c>
      <c r="AY793" s="274" t="s">
        <v>170</v>
      </c>
    </row>
    <row r="794" s="2" customFormat="1" ht="24.15" customHeight="1">
      <c r="A794" s="39"/>
      <c r="B794" s="40"/>
      <c r="C794" s="228" t="s">
        <v>752</v>
      </c>
      <c r="D794" s="228" t="s">
        <v>172</v>
      </c>
      <c r="E794" s="229" t="s">
        <v>753</v>
      </c>
      <c r="F794" s="230" t="s">
        <v>754</v>
      </c>
      <c r="G794" s="231" t="s">
        <v>290</v>
      </c>
      <c r="H794" s="232">
        <v>0.19</v>
      </c>
      <c r="I794" s="233"/>
      <c r="J794" s="234">
        <f>ROUND(I794*H794,2)</f>
        <v>0</v>
      </c>
      <c r="K794" s="235"/>
      <c r="L794" s="45"/>
      <c r="M794" s="236" t="s">
        <v>1</v>
      </c>
      <c r="N794" s="237" t="s">
        <v>44</v>
      </c>
      <c r="O794" s="92"/>
      <c r="P794" s="238">
        <f>O794*H794</f>
        <v>0</v>
      </c>
      <c r="Q794" s="238">
        <v>1.06277</v>
      </c>
      <c r="R794" s="238">
        <f>Q794*H794</f>
        <v>0.2019263</v>
      </c>
      <c r="S794" s="238">
        <v>0</v>
      </c>
      <c r="T794" s="23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0" t="s">
        <v>176</v>
      </c>
      <c r="AT794" s="240" t="s">
        <v>172</v>
      </c>
      <c r="AU794" s="240" t="s">
        <v>89</v>
      </c>
      <c r="AY794" s="18" t="s">
        <v>170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87</v>
      </c>
      <c r="BK794" s="241">
        <f>ROUND(I794*H794,2)</f>
        <v>0</v>
      </c>
      <c r="BL794" s="18" t="s">
        <v>176</v>
      </c>
      <c r="BM794" s="240" t="s">
        <v>755</v>
      </c>
    </row>
    <row r="795" s="13" customFormat="1">
      <c r="A795" s="13"/>
      <c r="B795" s="242"/>
      <c r="C795" s="243"/>
      <c r="D795" s="244" t="s">
        <v>178</v>
      </c>
      <c r="E795" s="245" t="s">
        <v>1</v>
      </c>
      <c r="F795" s="246" t="s">
        <v>524</v>
      </c>
      <c r="G795" s="243"/>
      <c r="H795" s="245" t="s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178</v>
      </c>
      <c r="AU795" s="252" t="s">
        <v>89</v>
      </c>
      <c r="AV795" s="13" t="s">
        <v>87</v>
      </c>
      <c r="AW795" s="13" t="s">
        <v>36</v>
      </c>
      <c r="AX795" s="13" t="s">
        <v>79</v>
      </c>
      <c r="AY795" s="252" t="s">
        <v>170</v>
      </c>
    </row>
    <row r="796" s="13" customFormat="1">
      <c r="A796" s="13"/>
      <c r="B796" s="242"/>
      <c r="C796" s="243"/>
      <c r="D796" s="244" t="s">
        <v>178</v>
      </c>
      <c r="E796" s="245" t="s">
        <v>1</v>
      </c>
      <c r="F796" s="246" t="s">
        <v>195</v>
      </c>
      <c r="G796" s="243"/>
      <c r="H796" s="245" t="s">
        <v>1</v>
      </c>
      <c r="I796" s="247"/>
      <c r="J796" s="243"/>
      <c r="K796" s="243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178</v>
      </c>
      <c r="AU796" s="252" t="s">
        <v>89</v>
      </c>
      <c r="AV796" s="13" t="s">
        <v>87</v>
      </c>
      <c r="AW796" s="13" t="s">
        <v>36</v>
      </c>
      <c r="AX796" s="13" t="s">
        <v>79</v>
      </c>
      <c r="AY796" s="252" t="s">
        <v>170</v>
      </c>
    </row>
    <row r="797" s="13" customFormat="1">
      <c r="A797" s="13"/>
      <c r="B797" s="242"/>
      <c r="C797" s="243"/>
      <c r="D797" s="244" t="s">
        <v>178</v>
      </c>
      <c r="E797" s="245" t="s">
        <v>1</v>
      </c>
      <c r="F797" s="246" t="s">
        <v>756</v>
      </c>
      <c r="G797" s="243"/>
      <c r="H797" s="245" t="s">
        <v>1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178</v>
      </c>
      <c r="AU797" s="252" t="s">
        <v>89</v>
      </c>
      <c r="AV797" s="13" t="s">
        <v>87</v>
      </c>
      <c r="AW797" s="13" t="s">
        <v>36</v>
      </c>
      <c r="AX797" s="13" t="s">
        <v>79</v>
      </c>
      <c r="AY797" s="252" t="s">
        <v>170</v>
      </c>
    </row>
    <row r="798" s="14" customFormat="1">
      <c r="A798" s="14"/>
      <c r="B798" s="253"/>
      <c r="C798" s="254"/>
      <c r="D798" s="244" t="s">
        <v>178</v>
      </c>
      <c r="E798" s="255" t="s">
        <v>1</v>
      </c>
      <c r="F798" s="256" t="s">
        <v>757</v>
      </c>
      <c r="G798" s="254"/>
      <c r="H798" s="257">
        <v>0.158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178</v>
      </c>
      <c r="AU798" s="263" t="s">
        <v>89</v>
      </c>
      <c r="AV798" s="14" t="s">
        <v>89</v>
      </c>
      <c r="AW798" s="14" t="s">
        <v>36</v>
      </c>
      <c r="AX798" s="14" t="s">
        <v>79</v>
      </c>
      <c r="AY798" s="263" t="s">
        <v>170</v>
      </c>
    </row>
    <row r="799" s="14" customFormat="1">
      <c r="A799" s="14"/>
      <c r="B799" s="253"/>
      <c r="C799" s="254"/>
      <c r="D799" s="244" t="s">
        <v>178</v>
      </c>
      <c r="E799" s="255" t="s">
        <v>1</v>
      </c>
      <c r="F799" s="256" t="s">
        <v>758</v>
      </c>
      <c r="G799" s="254"/>
      <c r="H799" s="257">
        <v>0.032000000000000001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178</v>
      </c>
      <c r="AU799" s="263" t="s">
        <v>89</v>
      </c>
      <c r="AV799" s="14" t="s">
        <v>89</v>
      </c>
      <c r="AW799" s="14" t="s">
        <v>36</v>
      </c>
      <c r="AX799" s="14" t="s">
        <v>79</v>
      </c>
      <c r="AY799" s="263" t="s">
        <v>170</v>
      </c>
    </row>
    <row r="800" s="15" customFormat="1">
      <c r="A800" s="15"/>
      <c r="B800" s="264"/>
      <c r="C800" s="265"/>
      <c r="D800" s="244" t="s">
        <v>178</v>
      </c>
      <c r="E800" s="266" t="s">
        <v>1</v>
      </c>
      <c r="F800" s="267" t="s">
        <v>183</v>
      </c>
      <c r="G800" s="265"/>
      <c r="H800" s="268">
        <v>0.19</v>
      </c>
      <c r="I800" s="269"/>
      <c r="J800" s="265"/>
      <c r="K800" s="265"/>
      <c r="L800" s="270"/>
      <c r="M800" s="271"/>
      <c r="N800" s="272"/>
      <c r="O800" s="272"/>
      <c r="P800" s="272"/>
      <c r="Q800" s="272"/>
      <c r="R800" s="272"/>
      <c r="S800" s="272"/>
      <c r="T800" s="273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4" t="s">
        <v>178</v>
      </c>
      <c r="AU800" s="274" t="s">
        <v>89</v>
      </c>
      <c r="AV800" s="15" t="s">
        <v>176</v>
      </c>
      <c r="AW800" s="15" t="s">
        <v>36</v>
      </c>
      <c r="AX800" s="15" t="s">
        <v>87</v>
      </c>
      <c r="AY800" s="274" t="s">
        <v>170</v>
      </c>
    </row>
    <row r="801" s="2" customFormat="1" ht="24.15" customHeight="1">
      <c r="A801" s="39"/>
      <c r="B801" s="40"/>
      <c r="C801" s="228" t="s">
        <v>759</v>
      </c>
      <c r="D801" s="228" t="s">
        <v>172</v>
      </c>
      <c r="E801" s="229" t="s">
        <v>760</v>
      </c>
      <c r="F801" s="230" t="s">
        <v>761</v>
      </c>
      <c r="G801" s="231" t="s">
        <v>175</v>
      </c>
      <c r="H801" s="232">
        <v>15.85</v>
      </c>
      <c r="I801" s="233"/>
      <c r="J801" s="234">
        <f>ROUND(I801*H801,2)</f>
        <v>0</v>
      </c>
      <c r="K801" s="235"/>
      <c r="L801" s="45"/>
      <c r="M801" s="236" t="s">
        <v>1</v>
      </c>
      <c r="N801" s="237" t="s">
        <v>44</v>
      </c>
      <c r="O801" s="92"/>
      <c r="P801" s="238">
        <f>O801*H801</f>
        <v>0</v>
      </c>
      <c r="Q801" s="238">
        <v>0.01282</v>
      </c>
      <c r="R801" s="238">
        <f>Q801*H801</f>
        <v>0.20319699999999999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176</v>
      </c>
      <c r="AT801" s="240" t="s">
        <v>172</v>
      </c>
      <c r="AU801" s="240" t="s">
        <v>89</v>
      </c>
      <c r="AY801" s="18" t="s">
        <v>170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87</v>
      </c>
      <c r="BK801" s="241">
        <f>ROUND(I801*H801,2)</f>
        <v>0</v>
      </c>
      <c r="BL801" s="18" t="s">
        <v>176</v>
      </c>
      <c r="BM801" s="240" t="s">
        <v>762</v>
      </c>
    </row>
    <row r="802" s="13" customFormat="1">
      <c r="A802" s="13"/>
      <c r="B802" s="242"/>
      <c r="C802" s="243"/>
      <c r="D802" s="244" t="s">
        <v>178</v>
      </c>
      <c r="E802" s="245" t="s">
        <v>1</v>
      </c>
      <c r="F802" s="246" t="s">
        <v>524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178</v>
      </c>
      <c r="AU802" s="252" t="s">
        <v>89</v>
      </c>
      <c r="AV802" s="13" t="s">
        <v>87</v>
      </c>
      <c r="AW802" s="13" t="s">
        <v>36</v>
      </c>
      <c r="AX802" s="13" t="s">
        <v>79</v>
      </c>
      <c r="AY802" s="252" t="s">
        <v>170</v>
      </c>
    </row>
    <row r="803" s="13" customFormat="1">
      <c r="A803" s="13"/>
      <c r="B803" s="242"/>
      <c r="C803" s="243"/>
      <c r="D803" s="244" t="s">
        <v>178</v>
      </c>
      <c r="E803" s="245" t="s">
        <v>1</v>
      </c>
      <c r="F803" s="246" t="s">
        <v>195</v>
      </c>
      <c r="G803" s="243"/>
      <c r="H803" s="245" t="s">
        <v>1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178</v>
      </c>
      <c r="AU803" s="252" t="s">
        <v>89</v>
      </c>
      <c r="AV803" s="13" t="s">
        <v>87</v>
      </c>
      <c r="AW803" s="13" t="s">
        <v>36</v>
      </c>
      <c r="AX803" s="13" t="s">
        <v>79</v>
      </c>
      <c r="AY803" s="252" t="s">
        <v>170</v>
      </c>
    </row>
    <row r="804" s="13" customFormat="1">
      <c r="A804" s="13"/>
      <c r="B804" s="242"/>
      <c r="C804" s="243"/>
      <c r="D804" s="244" t="s">
        <v>178</v>
      </c>
      <c r="E804" s="245" t="s">
        <v>1</v>
      </c>
      <c r="F804" s="246" t="s">
        <v>763</v>
      </c>
      <c r="G804" s="243"/>
      <c r="H804" s="245" t="s">
        <v>1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178</v>
      </c>
      <c r="AU804" s="252" t="s">
        <v>89</v>
      </c>
      <c r="AV804" s="13" t="s">
        <v>87</v>
      </c>
      <c r="AW804" s="13" t="s">
        <v>36</v>
      </c>
      <c r="AX804" s="13" t="s">
        <v>79</v>
      </c>
      <c r="AY804" s="252" t="s">
        <v>170</v>
      </c>
    </row>
    <row r="805" s="14" customFormat="1">
      <c r="A805" s="14"/>
      <c r="B805" s="253"/>
      <c r="C805" s="254"/>
      <c r="D805" s="244" t="s">
        <v>178</v>
      </c>
      <c r="E805" s="255" t="s">
        <v>1</v>
      </c>
      <c r="F805" s="256" t="s">
        <v>764</v>
      </c>
      <c r="G805" s="254"/>
      <c r="H805" s="257">
        <v>9.9000000000000004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178</v>
      </c>
      <c r="AU805" s="263" t="s">
        <v>89</v>
      </c>
      <c r="AV805" s="14" t="s">
        <v>89</v>
      </c>
      <c r="AW805" s="14" t="s">
        <v>36</v>
      </c>
      <c r="AX805" s="14" t="s">
        <v>79</v>
      </c>
      <c r="AY805" s="263" t="s">
        <v>170</v>
      </c>
    </row>
    <row r="806" s="14" customFormat="1">
      <c r="A806" s="14"/>
      <c r="B806" s="253"/>
      <c r="C806" s="254"/>
      <c r="D806" s="244" t="s">
        <v>178</v>
      </c>
      <c r="E806" s="255" t="s">
        <v>1</v>
      </c>
      <c r="F806" s="256" t="s">
        <v>765</v>
      </c>
      <c r="G806" s="254"/>
      <c r="H806" s="257">
        <v>5.9500000000000002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178</v>
      </c>
      <c r="AU806" s="263" t="s">
        <v>89</v>
      </c>
      <c r="AV806" s="14" t="s">
        <v>89</v>
      </c>
      <c r="AW806" s="14" t="s">
        <v>36</v>
      </c>
      <c r="AX806" s="14" t="s">
        <v>79</v>
      </c>
      <c r="AY806" s="263" t="s">
        <v>170</v>
      </c>
    </row>
    <row r="807" s="15" customFormat="1">
      <c r="A807" s="15"/>
      <c r="B807" s="264"/>
      <c r="C807" s="265"/>
      <c r="D807" s="244" t="s">
        <v>178</v>
      </c>
      <c r="E807" s="266" t="s">
        <v>1</v>
      </c>
      <c r="F807" s="267" t="s">
        <v>183</v>
      </c>
      <c r="G807" s="265"/>
      <c r="H807" s="268">
        <v>15.85</v>
      </c>
      <c r="I807" s="269"/>
      <c r="J807" s="265"/>
      <c r="K807" s="265"/>
      <c r="L807" s="270"/>
      <c r="M807" s="271"/>
      <c r="N807" s="272"/>
      <c r="O807" s="272"/>
      <c r="P807" s="272"/>
      <c r="Q807" s="272"/>
      <c r="R807" s="272"/>
      <c r="S807" s="272"/>
      <c r="T807" s="273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4" t="s">
        <v>178</v>
      </c>
      <c r="AU807" s="274" t="s">
        <v>89</v>
      </c>
      <c r="AV807" s="15" t="s">
        <v>176</v>
      </c>
      <c r="AW807" s="15" t="s">
        <v>36</v>
      </c>
      <c r="AX807" s="15" t="s">
        <v>87</v>
      </c>
      <c r="AY807" s="274" t="s">
        <v>170</v>
      </c>
    </row>
    <row r="808" s="2" customFormat="1" ht="24.15" customHeight="1">
      <c r="A808" s="39"/>
      <c r="B808" s="40"/>
      <c r="C808" s="228" t="s">
        <v>766</v>
      </c>
      <c r="D808" s="228" t="s">
        <v>172</v>
      </c>
      <c r="E808" s="229" t="s">
        <v>767</v>
      </c>
      <c r="F808" s="230" t="s">
        <v>768</v>
      </c>
      <c r="G808" s="231" t="s">
        <v>175</v>
      </c>
      <c r="H808" s="232">
        <v>15.85</v>
      </c>
      <c r="I808" s="233"/>
      <c r="J808" s="234">
        <f>ROUND(I808*H808,2)</f>
        <v>0</v>
      </c>
      <c r="K808" s="235"/>
      <c r="L808" s="45"/>
      <c r="M808" s="236" t="s">
        <v>1</v>
      </c>
      <c r="N808" s="237" t="s">
        <v>44</v>
      </c>
      <c r="O808" s="92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176</v>
      </c>
      <c r="AT808" s="240" t="s">
        <v>172</v>
      </c>
      <c r="AU808" s="240" t="s">
        <v>89</v>
      </c>
      <c r="AY808" s="18" t="s">
        <v>170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87</v>
      </c>
      <c r="BK808" s="241">
        <f>ROUND(I808*H808,2)</f>
        <v>0</v>
      </c>
      <c r="BL808" s="18" t="s">
        <v>176</v>
      </c>
      <c r="BM808" s="240" t="s">
        <v>769</v>
      </c>
    </row>
    <row r="809" s="2" customFormat="1" ht="14.4" customHeight="1">
      <c r="A809" s="39"/>
      <c r="B809" s="40"/>
      <c r="C809" s="228" t="s">
        <v>770</v>
      </c>
      <c r="D809" s="228" t="s">
        <v>172</v>
      </c>
      <c r="E809" s="229" t="s">
        <v>771</v>
      </c>
      <c r="F809" s="230" t="s">
        <v>772</v>
      </c>
      <c r="G809" s="231" t="s">
        <v>175</v>
      </c>
      <c r="H809" s="232">
        <v>21.777000000000001</v>
      </c>
      <c r="I809" s="233"/>
      <c r="J809" s="234">
        <f>ROUND(I809*H809,2)</f>
        <v>0</v>
      </c>
      <c r="K809" s="235"/>
      <c r="L809" s="45"/>
      <c r="M809" s="236" t="s">
        <v>1</v>
      </c>
      <c r="N809" s="237" t="s">
        <v>44</v>
      </c>
      <c r="O809" s="92"/>
      <c r="P809" s="238">
        <f>O809*H809</f>
        <v>0</v>
      </c>
      <c r="Q809" s="238">
        <v>0.0065799999999999999</v>
      </c>
      <c r="R809" s="238">
        <f>Q809*H809</f>
        <v>0.14329266000000002</v>
      </c>
      <c r="S809" s="238">
        <v>0</v>
      </c>
      <c r="T809" s="239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176</v>
      </c>
      <c r="AT809" s="240" t="s">
        <v>172</v>
      </c>
      <c r="AU809" s="240" t="s">
        <v>89</v>
      </c>
      <c r="AY809" s="18" t="s">
        <v>170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87</v>
      </c>
      <c r="BK809" s="241">
        <f>ROUND(I809*H809,2)</f>
        <v>0</v>
      </c>
      <c r="BL809" s="18" t="s">
        <v>176</v>
      </c>
      <c r="BM809" s="240" t="s">
        <v>773</v>
      </c>
    </row>
    <row r="810" s="13" customFormat="1">
      <c r="A810" s="13"/>
      <c r="B810" s="242"/>
      <c r="C810" s="243"/>
      <c r="D810" s="244" t="s">
        <v>178</v>
      </c>
      <c r="E810" s="245" t="s">
        <v>1</v>
      </c>
      <c r="F810" s="246" t="s">
        <v>747</v>
      </c>
      <c r="G810" s="243"/>
      <c r="H810" s="245" t="s">
        <v>1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178</v>
      </c>
      <c r="AU810" s="252" t="s">
        <v>89</v>
      </c>
      <c r="AV810" s="13" t="s">
        <v>87</v>
      </c>
      <c r="AW810" s="13" t="s">
        <v>36</v>
      </c>
      <c r="AX810" s="13" t="s">
        <v>79</v>
      </c>
      <c r="AY810" s="252" t="s">
        <v>170</v>
      </c>
    </row>
    <row r="811" s="13" customFormat="1">
      <c r="A811" s="13"/>
      <c r="B811" s="242"/>
      <c r="C811" s="243"/>
      <c r="D811" s="244" t="s">
        <v>178</v>
      </c>
      <c r="E811" s="245" t="s">
        <v>1</v>
      </c>
      <c r="F811" s="246" t="s">
        <v>748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178</v>
      </c>
      <c r="AU811" s="252" t="s">
        <v>89</v>
      </c>
      <c r="AV811" s="13" t="s">
        <v>87</v>
      </c>
      <c r="AW811" s="13" t="s">
        <v>36</v>
      </c>
      <c r="AX811" s="13" t="s">
        <v>79</v>
      </c>
      <c r="AY811" s="252" t="s">
        <v>170</v>
      </c>
    </row>
    <row r="812" s="14" customFormat="1">
      <c r="A812" s="14"/>
      <c r="B812" s="253"/>
      <c r="C812" s="254"/>
      <c r="D812" s="244" t="s">
        <v>178</v>
      </c>
      <c r="E812" s="255" t="s">
        <v>1</v>
      </c>
      <c r="F812" s="256" t="s">
        <v>774</v>
      </c>
      <c r="G812" s="254"/>
      <c r="H812" s="257">
        <v>10.935000000000001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178</v>
      </c>
      <c r="AU812" s="263" t="s">
        <v>89</v>
      </c>
      <c r="AV812" s="14" t="s">
        <v>89</v>
      </c>
      <c r="AW812" s="14" t="s">
        <v>36</v>
      </c>
      <c r="AX812" s="14" t="s">
        <v>79</v>
      </c>
      <c r="AY812" s="263" t="s">
        <v>170</v>
      </c>
    </row>
    <row r="813" s="14" customFormat="1">
      <c r="A813" s="14"/>
      <c r="B813" s="253"/>
      <c r="C813" s="254"/>
      <c r="D813" s="244" t="s">
        <v>178</v>
      </c>
      <c r="E813" s="255" t="s">
        <v>1</v>
      </c>
      <c r="F813" s="256" t="s">
        <v>775</v>
      </c>
      <c r="G813" s="254"/>
      <c r="H813" s="257">
        <v>10.722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178</v>
      </c>
      <c r="AU813" s="263" t="s">
        <v>89</v>
      </c>
      <c r="AV813" s="14" t="s">
        <v>89</v>
      </c>
      <c r="AW813" s="14" t="s">
        <v>36</v>
      </c>
      <c r="AX813" s="14" t="s">
        <v>79</v>
      </c>
      <c r="AY813" s="263" t="s">
        <v>170</v>
      </c>
    </row>
    <row r="814" s="14" customFormat="1">
      <c r="A814" s="14"/>
      <c r="B814" s="253"/>
      <c r="C814" s="254"/>
      <c r="D814" s="244" t="s">
        <v>178</v>
      </c>
      <c r="E814" s="255" t="s">
        <v>1</v>
      </c>
      <c r="F814" s="256" t="s">
        <v>776</v>
      </c>
      <c r="G814" s="254"/>
      <c r="H814" s="257">
        <v>0.12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178</v>
      </c>
      <c r="AU814" s="263" t="s">
        <v>89</v>
      </c>
      <c r="AV814" s="14" t="s">
        <v>89</v>
      </c>
      <c r="AW814" s="14" t="s">
        <v>36</v>
      </c>
      <c r="AX814" s="14" t="s">
        <v>79</v>
      </c>
      <c r="AY814" s="263" t="s">
        <v>170</v>
      </c>
    </row>
    <row r="815" s="15" customFormat="1">
      <c r="A815" s="15"/>
      <c r="B815" s="264"/>
      <c r="C815" s="265"/>
      <c r="D815" s="244" t="s">
        <v>178</v>
      </c>
      <c r="E815" s="266" t="s">
        <v>1</v>
      </c>
      <c r="F815" s="267" t="s">
        <v>183</v>
      </c>
      <c r="G815" s="265"/>
      <c r="H815" s="268">
        <v>21.777000000000001</v>
      </c>
      <c r="I815" s="269"/>
      <c r="J815" s="265"/>
      <c r="K815" s="265"/>
      <c r="L815" s="270"/>
      <c r="M815" s="271"/>
      <c r="N815" s="272"/>
      <c r="O815" s="272"/>
      <c r="P815" s="272"/>
      <c r="Q815" s="272"/>
      <c r="R815" s="272"/>
      <c r="S815" s="272"/>
      <c r="T815" s="27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4" t="s">
        <v>178</v>
      </c>
      <c r="AU815" s="274" t="s">
        <v>89</v>
      </c>
      <c r="AV815" s="15" t="s">
        <v>176</v>
      </c>
      <c r="AW815" s="15" t="s">
        <v>36</v>
      </c>
      <c r="AX815" s="15" t="s">
        <v>87</v>
      </c>
      <c r="AY815" s="274" t="s">
        <v>170</v>
      </c>
    </row>
    <row r="816" s="2" customFormat="1" ht="14.4" customHeight="1">
      <c r="A816" s="39"/>
      <c r="B816" s="40"/>
      <c r="C816" s="228" t="s">
        <v>777</v>
      </c>
      <c r="D816" s="228" t="s">
        <v>172</v>
      </c>
      <c r="E816" s="229" t="s">
        <v>778</v>
      </c>
      <c r="F816" s="230" t="s">
        <v>779</v>
      </c>
      <c r="G816" s="231" t="s">
        <v>175</v>
      </c>
      <c r="H816" s="232">
        <v>21.777000000000001</v>
      </c>
      <c r="I816" s="233"/>
      <c r="J816" s="234">
        <f>ROUND(I816*H816,2)</f>
        <v>0</v>
      </c>
      <c r="K816" s="235"/>
      <c r="L816" s="45"/>
      <c r="M816" s="236" t="s">
        <v>1</v>
      </c>
      <c r="N816" s="237" t="s">
        <v>44</v>
      </c>
      <c r="O816" s="92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0" t="s">
        <v>176</v>
      </c>
      <c r="AT816" s="240" t="s">
        <v>172</v>
      </c>
      <c r="AU816" s="240" t="s">
        <v>89</v>
      </c>
      <c r="AY816" s="18" t="s">
        <v>170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87</v>
      </c>
      <c r="BK816" s="241">
        <f>ROUND(I816*H816,2)</f>
        <v>0</v>
      </c>
      <c r="BL816" s="18" t="s">
        <v>176</v>
      </c>
      <c r="BM816" s="240" t="s">
        <v>780</v>
      </c>
    </row>
    <row r="817" s="2" customFormat="1" ht="14.4" customHeight="1">
      <c r="A817" s="39"/>
      <c r="B817" s="40"/>
      <c r="C817" s="228" t="s">
        <v>781</v>
      </c>
      <c r="D817" s="228" t="s">
        <v>172</v>
      </c>
      <c r="E817" s="229" t="s">
        <v>782</v>
      </c>
      <c r="F817" s="230" t="s">
        <v>783</v>
      </c>
      <c r="G817" s="231" t="s">
        <v>192</v>
      </c>
      <c r="H817" s="232">
        <v>4.3849999999999998</v>
      </c>
      <c r="I817" s="233"/>
      <c r="J817" s="234">
        <f>ROUND(I817*H817,2)</f>
        <v>0</v>
      </c>
      <c r="K817" s="235"/>
      <c r="L817" s="45"/>
      <c r="M817" s="236" t="s">
        <v>1</v>
      </c>
      <c r="N817" s="237" t="s">
        <v>44</v>
      </c>
      <c r="O817" s="92"/>
      <c r="P817" s="238">
        <f>O817*H817</f>
        <v>0</v>
      </c>
      <c r="Q817" s="238">
        <v>0</v>
      </c>
      <c r="R817" s="238">
        <f>Q817*H817</f>
        <v>0</v>
      </c>
      <c r="S817" s="238">
        <v>0</v>
      </c>
      <c r="T817" s="23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0" t="s">
        <v>176</v>
      </c>
      <c r="AT817" s="240" t="s">
        <v>172</v>
      </c>
      <c r="AU817" s="240" t="s">
        <v>89</v>
      </c>
      <c r="AY817" s="18" t="s">
        <v>170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87</v>
      </c>
      <c r="BK817" s="241">
        <f>ROUND(I817*H817,2)</f>
        <v>0</v>
      </c>
      <c r="BL817" s="18" t="s">
        <v>176</v>
      </c>
      <c r="BM817" s="240" t="s">
        <v>784</v>
      </c>
    </row>
    <row r="818" s="13" customFormat="1">
      <c r="A818" s="13"/>
      <c r="B818" s="242"/>
      <c r="C818" s="243"/>
      <c r="D818" s="244" t="s">
        <v>178</v>
      </c>
      <c r="E818" s="245" t="s">
        <v>1</v>
      </c>
      <c r="F818" s="246" t="s">
        <v>179</v>
      </c>
      <c r="G818" s="243"/>
      <c r="H818" s="245" t="s">
        <v>1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178</v>
      </c>
      <c r="AU818" s="252" t="s">
        <v>89</v>
      </c>
      <c r="AV818" s="13" t="s">
        <v>87</v>
      </c>
      <c r="AW818" s="13" t="s">
        <v>36</v>
      </c>
      <c r="AX818" s="13" t="s">
        <v>79</v>
      </c>
      <c r="AY818" s="252" t="s">
        <v>170</v>
      </c>
    </row>
    <row r="819" s="13" customFormat="1">
      <c r="A819" s="13"/>
      <c r="B819" s="242"/>
      <c r="C819" s="243"/>
      <c r="D819" s="244" t="s">
        <v>178</v>
      </c>
      <c r="E819" s="245" t="s">
        <v>1</v>
      </c>
      <c r="F819" s="246" t="s">
        <v>230</v>
      </c>
      <c r="G819" s="243"/>
      <c r="H819" s="245" t="s">
        <v>1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178</v>
      </c>
      <c r="AU819" s="252" t="s">
        <v>89</v>
      </c>
      <c r="AV819" s="13" t="s">
        <v>87</v>
      </c>
      <c r="AW819" s="13" t="s">
        <v>36</v>
      </c>
      <c r="AX819" s="13" t="s">
        <v>79</v>
      </c>
      <c r="AY819" s="252" t="s">
        <v>170</v>
      </c>
    </row>
    <row r="820" s="13" customFormat="1">
      <c r="A820" s="13"/>
      <c r="B820" s="242"/>
      <c r="C820" s="243"/>
      <c r="D820" s="244" t="s">
        <v>178</v>
      </c>
      <c r="E820" s="245" t="s">
        <v>1</v>
      </c>
      <c r="F820" s="246" t="s">
        <v>785</v>
      </c>
      <c r="G820" s="243"/>
      <c r="H820" s="245" t="s">
        <v>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178</v>
      </c>
      <c r="AU820" s="252" t="s">
        <v>89</v>
      </c>
      <c r="AV820" s="13" t="s">
        <v>87</v>
      </c>
      <c r="AW820" s="13" t="s">
        <v>36</v>
      </c>
      <c r="AX820" s="13" t="s">
        <v>79</v>
      </c>
      <c r="AY820" s="252" t="s">
        <v>170</v>
      </c>
    </row>
    <row r="821" s="14" customFormat="1">
      <c r="A821" s="14"/>
      <c r="B821" s="253"/>
      <c r="C821" s="254"/>
      <c r="D821" s="244" t="s">
        <v>178</v>
      </c>
      <c r="E821" s="255" t="s">
        <v>1</v>
      </c>
      <c r="F821" s="256" t="s">
        <v>398</v>
      </c>
      <c r="G821" s="254"/>
      <c r="H821" s="257">
        <v>1.6799999999999999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178</v>
      </c>
      <c r="AU821" s="263" t="s">
        <v>89</v>
      </c>
      <c r="AV821" s="14" t="s">
        <v>89</v>
      </c>
      <c r="AW821" s="14" t="s">
        <v>36</v>
      </c>
      <c r="AX821" s="14" t="s">
        <v>79</v>
      </c>
      <c r="AY821" s="263" t="s">
        <v>170</v>
      </c>
    </row>
    <row r="822" s="13" customFormat="1">
      <c r="A822" s="13"/>
      <c r="B822" s="242"/>
      <c r="C822" s="243"/>
      <c r="D822" s="244" t="s">
        <v>178</v>
      </c>
      <c r="E822" s="245" t="s">
        <v>1</v>
      </c>
      <c r="F822" s="246" t="s">
        <v>309</v>
      </c>
      <c r="G822" s="243"/>
      <c r="H822" s="245" t="s">
        <v>1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178</v>
      </c>
      <c r="AU822" s="252" t="s">
        <v>89</v>
      </c>
      <c r="AV822" s="13" t="s">
        <v>87</v>
      </c>
      <c r="AW822" s="13" t="s">
        <v>36</v>
      </c>
      <c r="AX822" s="13" t="s">
        <v>79</v>
      </c>
      <c r="AY822" s="252" t="s">
        <v>170</v>
      </c>
    </row>
    <row r="823" s="14" customFormat="1">
      <c r="A823" s="14"/>
      <c r="B823" s="253"/>
      <c r="C823" s="254"/>
      <c r="D823" s="244" t="s">
        <v>178</v>
      </c>
      <c r="E823" s="255" t="s">
        <v>1</v>
      </c>
      <c r="F823" s="256" t="s">
        <v>786</v>
      </c>
      <c r="G823" s="254"/>
      <c r="H823" s="257">
        <v>2.7050000000000001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178</v>
      </c>
      <c r="AU823" s="263" t="s">
        <v>89</v>
      </c>
      <c r="AV823" s="14" t="s">
        <v>89</v>
      </c>
      <c r="AW823" s="14" t="s">
        <v>36</v>
      </c>
      <c r="AX823" s="14" t="s">
        <v>79</v>
      </c>
      <c r="AY823" s="263" t="s">
        <v>170</v>
      </c>
    </row>
    <row r="824" s="15" customFormat="1">
      <c r="A824" s="15"/>
      <c r="B824" s="264"/>
      <c r="C824" s="265"/>
      <c r="D824" s="244" t="s">
        <v>178</v>
      </c>
      <c r="E824" s="266" t="s">
        <v>1</v>
      </c>
      <c r="F824" s="267" t="s">
        <v>183</v>
      </c>
      <c r="G824" s="265"/>
      <c r="H824" s="268">
        <v>4.3849999999999998</v>
      </c>
      <c r="I824" s="269"/>
      <c r="J824" s="265"/>
      <c r="K824" s="265"/>
      <c r="L824" s="270"/>
      <c r="M824" s="271"/>
      <c r="N824" s="272"/>
      <c r="O824" s="272"/>
      <c r="P824" s="272"/>
      <c r="Q824" s="272"/>
      <c r="R824" s="272"/>
      <c r="S824" s="272"/>
      <c r="T824" s="27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4" t="s">
        <v>178</v>
      </c>
      <c r="AU824" s="274" t="s">
        <v>89</v>
      </c>
      <c r="AV824" s="15" t="s">
        <v>176</v>
      </c>
      <c r="AW824" s="15" t="s">
        <v>36</v>
      </c>
      <c r="AX824" s="15" t="s">
        <v>87</v>
      </c>
      <c r="AY824" s="274" t="s">
        <v>170</v>
      </c>
    </row>
    <row r="825" s="12" customFormat="1" ht="22.8" customHeight="1">
      <c r="A825" s="12"/>
      <c r="B825" s="212"/>
      <c r="C825" s="213"/>
      <c r="D825" s="214" t="s">
        <v>78</v>
      </c>
      <c r="E825" s="226" t="s">
        <v>213</v>
      </c>
      <c r="F825" s="226" t="s">
        <v>787</v>
      </c>
      <c r="G825" s="213"/>
      <c r="H825" s="213"/>
      <c r="I825" s="216"/>
      <c r="J825" s="227">
        <f>BK825</f>
        <v>0</v>
      </c>
      <c r="K825" s="213"/>
      <c r="L825" s="218"/>
      <c r="M825" s="219"/>
      <c r="N825" s="220"/>
      <c r="O825" s="220"/>
      <c r="P825" s="221">
        <f>SUM(P826:P1140)</f>
        <v>0</v>
      </c>
      <c r="Q825" s="220"/>
      <c r="R825" s="221">
        <f>SUM(R826:R1140)</f>
        <v>34.928922759999999</v>
      </c>
      <c r="S825" s="220"/>
      <c r="T825" s="222">
        <f>SUM(T826:T1140)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3" t="s">
        <v>87</v>
      </c>
      <c r="AT825" s="224" t="s">
        <v>78</v>
      </c>
      <c r="AU825" s="224" t="s">
        <v>87</v>
      </c>
      <c r="AY825" s="223" t="s">
        <v>170</v>
      </c>
      <c r="BK825" s="225">
        <f>SUM(BK826:BK1140)</f>
        <v>0</v>
      </c>
    </row>
    <row r="826" s="2" customFormat="1" ht="24.15" customHeight="1">
      <c r="A826" s="39"/>
      <c r="B826" s="40"/>
      <c r="C826" s="228" t="s">
        <v>788</v>
      </c>
      <c r="D826" s="228" t="s">
        <v>172</v>
      </c>
      <c r="E826" s="229" t="s">
        <v>789</v>
      </c>
      <c r="F826" s="230" t="s">
        <v>790</v>
      </c>
      <c r="G826" s="231" t="s">
        <v>175</v>
      </c>
      <c r="H826" s="232">
        <v>216.471</v>
      </c>
      <c r="I826" s="233"/>
      <c r="J826" s="234">
        <f>ROUND(I826*H826,2)</f>
        <v>0</v>
      </c>
      <c r="K826" s="235"/>
      <c r="L826" s="45"/>
      <c r="M826" s="236" t="s">
        <v>1</v>
      </c>
      <c r="N826" s="237" t="s">
        <v>44</v>
      </c>
      <c r="O826" s="92"/>
      <c r="P826" s="238">
        <f>O826*H826</f>
        <v>0</v>
      </c>
      <c r="Q826" s="238">
        <v>0.00025999999999999998</v>
      </c>
      <c r="R826" s="238">
        <f>Q826*H826</f>
        <v>0.056282459999999999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176</v>
      </c>
      <c r="AT826" s="240" t="s">
        <v>172</v>
      </c>
      <c r="AU826" s="240" t="s">
        <v>89</v>
      </c>
      <c r="AY826" s="18" t="s">
        <v>170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87</v>
      </c>
      <c r="BK826" s="241">
        <f>ROUND(I826*H826,2)</f>
        <v>0</v>
      </c>
      <c r="BL826" s="18" t="s">
        <v>176</v>
      </c>
      <c r="BM826" s="240" t="s">
        <v>791</v>
      </c>
    </row>
    <row r="827" s="13" customFormat="1">
      <c r="A827" s="13"/>
      <c r="B827" s="242"/>
      <c r="C827" s="243"/>
      <c r="D827" s="244" t="s">
        <v>178</v>
      </c>
      <c r="E827" s="245" t="s">
        <v>1</v>
      </c>
      <c r="F827" s="246" t="s">
        <v>524</v>
      </c>
      <c r="G827" s="243"/>
      <c r="H827" s="245" t="s">
        <v>1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178</v>
      </c>
      <c r="AU827" s="252" t="s">
        <v>89</v>
      </c>
      <c r="AV827" s="13" t="s">
        <v>87</v>
      </c>
      <c r="AW827" s="13" t="s">
        <v>36</v>
      </c>
      <c r="AX827" s="13" t="s">
        <v>79</v>
      </c>
      <c r="AY827" s="252" t="s">
        <v>170</v>
      </c>
    </row>
    <row r="828" s="13" customFormat="1">
      <c r="A828" s="13"/>
      <c r="B828" s="242"/>
      <c r="C828" s="243"/>
      <c r="D828" s="244" t="s">
        <v>178</v>
      </c>
      <c r="E828" s="245" t="s">
        <v>1</v>
      </c>
      <c r="F828" s="246" t="s">
        <v>195</v>
      </c>
      <c r="G828" s="243"/>
      <c r="H828" s="245" t="s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178</v>
      </c>
      <c r="AU828" s="252" t="s">
        <v>89</v>
      </c>
      <c r="AV828" s="13" t="s">
        <v>87</v>
      </c>
      <c r="AW828" s="13" t="s">
        <v>36</v>
      </c>
      <c r="AX828" s="13" t="s">
        <v>79</v>
      </c>
      <c r="AY828" s="252" t="s">
        <v>170</v>
      </c>
    </row>
    <row r="829" s="13" customFormat="1">
      <c r="A829" s="13"/>
      <c r="B829" s="242"/>
      <c r="C829" s="243"/>
      <c r="D829" s="244" t="s">
        <v>178</v>
      </c>
      <c r="E829" s="245" t="s">
        <v>1</v>
      </c>
      <c r="F829" s="246" t="s">
        <v>792</v>
      </c>
      <c r="G829" s="243"/>
      <c r="H829" s="245" t="s">
        <v>1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178</v>
      </c>
      <c r="AU829" s="252" t="s">
        <v>89</v>
      </c>
      <c r="AV829" s="13" t="s">
        <v>87</v>
      </c>
      <c r="AW829" s="13" t="s">
        <v>36</v>
      </c>
      <c r="AX829" s="13" t="s">
        <v>79</v>
      </c>
      <c r="AY829" s="252" t="s">
        <v>170</v>
      </c>
    </row>
    <row r="830" s="14" customFormat="1">
      <c r="A830" s="14"/>
      <c r="B830" s="253"/>
      <c r="C830" s="254"/>
      <c r="D830" s="244" t="s">
        <v>178</v>
      </c>
      <c r="E830" s="255" t="s">
        <v>1</v>
      </c>
      <c r="F830" s="256" t="s">
        <v>793</v>
      </c>
      <c r="G830" s="254"/>
      <c r="H830" s="257">
        <v>22.015000000000001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178</v>
      </c>
      <c r="AU830" s="263" t="s">
        <v>89</v>
      </c>
      <c r="AV830" s="14" t="s">
        <v>89</v>
      </c>
      <c r="AW830" s="14" t="s">
        <v>36</v>
      </c>
      <c r="AX830" s="14" t="s">
        <v>79</v>
      </c>
      <c r="AY830" s="263" t="s">
        <v>170</v>
      </c>
    </row>
    <row r="831" s="14" customFormat="1">
      <c r="A831" s="14"/>
      <c r="B831" s="253"/>
      <c r="C831" s="254"/>
      <c r="D831" s="244" t="s">
        <v>178</v>
      </c>
      <c r="E831" s="255" t="s">
        <v>1</v>
      </c>
      <c r="F831" s="256" t="s">
        <v>794</v>
      </c>
      <c r="G831" s="254"/>
      <c r="H831" s="257">
        <v>7.54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178</v>
      </c>
      <c r="AU831" s="263" t="s">
        <v>89</v>
      </c>
      <c r="AV831" s="14" t="s">
        <v>89</v>
      </c>
      <c r="AW831" s="14" t="s">
        <v>36</v>
      </c>
      <c r="AX831" s="14" t="s">
        <v>79</v>
      </c>
      <c r="AY831" s="263" t="s">
        <v>170</v>
      </c>
    </row>
    <row r="832" s="14" customFormat="1">
      <c r="A832" s="14"/>
      <c r="B832" s="253"/>
      <c r="C832" s="254"/>
      <c r="D832" s="244" t="s">
        <v>178</v>
      </c>
      <c r="E832" s="255" t="s">
        <v>1</v>
      </c>
      <c r="F832" s="256" t="s">
        <v>795</v>
      </c>
      <c r="G832" s="254"/>
      <c r="H832" s="257">
        <v>6.585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178</v>
      </c>
      <c r="AU832" s="263" t="s">
        <v>89</v>
      </c>
      <c r="AV832" s="14" t="s">
        <v>89</v>
      </c>
      <c r="AW832" s="14" t="s">
        <v>36</v>
      </c>
      <c r="AX832" s="14" t="s">
        <v>79</v>
      </c>
      <c r="AY832" s="263" t="s">
        <v>170</v>
      </c>
    </row>
    <row r="833" s="16" customFormat="1">
      <c r="A833" s="16"/>
      <c r="B833" s="275"/>
      <c r="C833" s="276"/>
      <c r="D833" s="244" t="s">
        <v>178</v>
      </c>
      <c r="E833" s="277" t="s">
        <v>1</v>
      </c>
      <c r="F833" s="278" t="s">
        <v>221</v>
      </c>
      <c r="G833" s="276"/>
      <c r="H833" s="279">
        <v>36.140000000000001</v>
      </c>
      <c r="I833" s="280"/>
      <c r="J833" s="276"/>
      <c r="K833" s="276"/>
      <c r="L833" s="281"/>
      <c r="M833" s="282"/>
      <c r="N833" s="283"/>
      <c r="O833" s="283"/>
      <c r="P833" s="283"/>
      <c r="Q833" s="283"/>
      <c r="R833" s="283"/>
      <c r="S833" s="283"/>
      <c r="T833" s="284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85" t="s">
        <v>178</v>
      </c>
      <c r="AU833" s="285" t="s">
        <v>89</v>
      </c>
      <c r="AV833" s="16" t="s">
        <v>189</v>
      </c>
      <c r="AW833" s="16" t="s">
        <v>36</v>
      </c>
      <c r="AX833" s="16" t="s">
        <v>79</v>
      </c>
      <c r="AY833" s="285" t="s">
        <v>170</v>
      </c>
    </row>
    <row r="834" s="13" customFormat="1">
      <c r="A834" s="13"/>
      <c r="B834" s="242"/>
      <c r="C834" s="243"/>
      <c r="D834" s="244" t="s">
        <v>178</v>
      </c>
      <c r="E834" s="245" t="s">
        <v>1</v>
      </c>
      <c r="F834" s="246" t="s">
        <v>524</v>
      </c>
      <c r="G834" s="243"/>
      <c r="H834" s="245" t="s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178</v>
      </c>
      <c r="AU834" s="252" t="s">
        <v>89</v>
      </c>
      <c r="AV834" s="13" t="s">
        <v>87</v>
      </c>
      <c r="AW834" s="13" t="s">
        <v>36</v>
      </c>
      <c r="AX834" s="13" t="s">
        <v>79</v>
      </c>
      <c r="AY834" s="252" t="s">
        <v>170</v>
      </c>
    </row>
    <row r="835" s="13" customFormat="1">
      <c r="A835" s="13"/>
      <c r="B835" s="242"/>
      <c r="C835" s="243"/>
      <c r="D835" s="244" t="s">
        <v>178</v>
      </c>
      <c r="E835" s="245" t="s">
        <v>1</v>
      </c>
      <c r="F835" s="246" t="s">
        <v>195</v>
      </c>
      <c r="G835" s="243"/>
      <c r="H835" s="245" t="s">
        <v>1</v>
      </c>
      <c r="I835" s="247"/>
      <c r="J835" s="243"/>
      <c r="K835" s="243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178</v>
      </c>
      <c r="AU835" s="252" t="s">
        <v>89</v>
      </c>
      <c r="AV835" s="13" t="s">
        <v>87</v>
      </c>
      <c r="AW835" s="13" t="s">
        <v>36</v>
      </c>
      <c r="AX835" s="13" t="s">
        <v>79</v>
      </c>
      <c r="AY835" s="252" t="s">
        <v>170</v>
      </c>
    </row>
    <row r="836" s="13" customFormat="1">
      <c r="A836" s="13"/>
      <c r="B836" s="242"/>
      <c r="C836" s="243"/>
      <c r="D836" s="244" t="s">
        <v>178</v>
      </c>
      <c r="E836" s="245" t="s">
        <v>1</v>
      </c>
      <c r="F836" s="246" t="s">
        <v>196</v>
      </c>
      <c r="G836" s="243"/>
      <c r="H836" s="245" t="s">
        <v>1</v>
      </c>
      <c r="I836" s="247"/>
      <c r="J836" s="243"/>
      <c r="K836" s="243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178</v>
      </c>
      <c r="AU836" s="252" t="s">
        <v>89</v>
      </c>
      <c r="AV836" s="13" t="s">
        <v>87</v>
      </c>
      <c r="AW836" s="13" t="s">
        <v>36</v>
      </c>
      <c r="AX836" s="13" t="s">
        <v>79</v>
      </c>
      <c r="AY836" s="252" t="s">
        <v>170</v>
      </c>
    </row>
    <row r="837" s="13" customFormat="1">
      <c r="A837" s="13"/>
      <c r="B837" s="242"/>
      <c r="C837" s="243"/>
      <c r="D837" s="244" t="s">
        <v>178</v>
      </c>
      <c r="E837" s="245" t="s">
        <v>1</v>
      </c>
      <c r="F837" s="246" t="s">
        <v>796</v>
      </c>
      <c r="G837" s="243"/>
      <c r="H837" s="245" t="s">
        <v>1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178</v>
      </c>
      <c r="AU837" s="252" t="s">
        <v>89</v>
      </c>
      <c r="AV837" s="13" t="s">
        <v>87</v>
      </c>
      <c r="AW837" s="13" t="s">
        <v>36</v>
      </c>
      <c r="AX837" s="13" t="s">
        <v>79</v>
      </c>
      <c r="AY837" s="252" t="s">
        <v>170</v>
      </c>
    </row>
    <row r="838" s="14" customFormat="1">
      <c r="A838" s="14"/>
      <c r="B838" s="253"/>
      <c r="C838" s="254"/>
      <c r="D838" s="244" t="s">
        <v>178</v>
      </c>
      <c r="E838" s="255" t="s">
        <v>1</v>
      </c>
      <c r="F838" s="256" t="s">
        <v>681</v>
      </c>
      <c r="G838" s="254"/>
      <c r="H838" s="257">
        <v>3.75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178</v>
      </c>
      <c r="AU838" s="263" t="s">
        <v>89</v>
      </c>
      <c r="AV838" s="14" t="s">
        <v>89</v>
      </c>
      <c r="AW838" s="14" t="s">
        <v>36</v>
      </c>
      <c r="AX838" s="14" t="s">
        <v>79</v>
      </c>
      <c r="AY838" s="263" t="s">
        <v>170</v>
      </c>
    </row>
    <row r="839" s="14" customFormat="1">
      <c r="A839" s="14"/>
      <c r="B839" s="253"/>
      <c r="C839" s="254"/>
      <c r="D839" s="244" t="s">
        <v>178</v>
      </c>
      <c r="E839" s="255" t="s">
        <v>1</v>
      </c>
      <c r="F839" s="256" t="s">
        <v>797</v>
      </c>
      <c r="G839" s="254"/>
      <c r="H839" s="257">
        <v>8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178</v>
      </c>
      <c r="AU839" s="263" t="s">
        <v>89</v>
      </c>
      <c r="AV839" s="14" t="s">
        <v>89</v>
      </c>
      <c r="AW839" s="14" t="s">
        <v>36</v>
      </c>
      <c r="AX839" s="14" t="s">
        <v>79</v>
      </c>
      <c r="AY839" s="263" t="s">
        <v>170</v>
      </c>
    </row>
    <row r="840" s="16" customFormat="1">
      <c r="A840" s="16"/>
      <c r="B840" s="275"/>
      <c r="C840" s="276"/>
      <c r="D840" s="244" t="s">
        <v>178</v>
      </c>
      <c r="E840" s="277" t="s">
        <v>1</v>
      </c>
      <c r="F840" s="278" t="s">
        <v>221</v>
      </c>
      <c r="G840" s="276"/>
      <c r="H840" s="279">
        <v>11.75</v>
      </c>
      <c r="I840" s="280"/>
      <c r="J840" s="276"/>
      <c r="K840" s="276"/>
      <c r="L840" s="281"/>
      <c r="M840" s="282"/>
      <c r="N840" s="283"/>
      <c r="O840" s="283"/>
      <c r="P840" s="283"/>
      <c r="Q840" s="283"/>
      <c r="R840" s="283"/>
      <c r="S840" s="283"/>
      <c r="T840" s="284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85" t="s">
        <v>178</v>
      </c>
      <c r="AU840" s="285" t="s">
        <v>89</v>
      </c>
      <c r="AV840" s="16" t="s">
        <v>189</v>
      </c>
      <c r="AW840" s="16" t="s">
        <v>36</v>
      </c>
      <c r="AX840" s="16" t="s">
        <v>79</v>
      </c>
      <c r="AY840" s="285" t="s">
        <v>170</v>
      </c>
    </row>
    <row r="841" s="13" customFormat="1">
      <c r="A841" s="13"/>
      <c r="B841" s="242"/>
      <c r="C841" s="243"/>
      <c r="D841" s="244" t="s">
        <v>178</v>
      </c>
      <c r="E841" s="245" t="s">
        <v>1</v>
      </c>
      <c r="F841" s="246" t="s">
        <v>577</v>
      </c>
      <c r="G841" s="243"/>
      <c r="H841" s="245" t="s">
        <v>1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178</v>
      </c>
      <c r="AU841" s="252" t="s">
        <v>89</v>
      </c>
      <c r="AV841" s="13" t="s">
        <v>87</v>
      </c>
      <c r="AW841" s="13" t="s">
        <v>36</v>
      </c>
      <c r="AX841" s="13" t="s">
        <v>79</v>
      </c>
      <c r="AY841" s="252" t="s">
        <v>170</v>
      </c>
    </row>
    <row r="842" s="14" customFormat="1">
      <c r="A842" s="14"/>
      <c r="B842" s="253"/>
      <c r="C842" s="254"/>
      <c r="D842" s="244" t="s">
        <v>178</v>
      </c>
      <c r="E842" s="255" t="s">
        <v>1</v>
      </c>
      <c r="F842" s="256" t="s">
        <v>798</v>
      </c>
      <c r="G842" s="254"/>
      <c r="H842" s="257">
        <v>85.253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178</v>
      </c>
      <c r="AU842" s="263" t="s">
        <v>89</v>
      </c>
      <c r="AV842" s="14" t="s">
        <v>89</v>
      </c>
      <c r="AW842" s="14" t="s">
        <v>36</v>
      </c>
      <c r="AX842" s="14" t="s">
        <v>79</v>
      </c>
      <c r="AY842" s="263" t="s">
        <v>170</v>
      </c>
    </row>
    <row r="843" s="13" customFormat="1">
      <c r="A843" s="13"/>
      <c r="B843" s="242"/>
      <c r="C843" s="243"/>
      <c r="D843" s="244" t="s">
        <v>178</v>
      </c>
      <c r="E843" s="245" t="s">
        <v>1</v>
      </c>
      <c r="F843" s="246" t="s">
        <v>582</v>
      </c>
      <c r="G843" s="243"/>
      <c r="H843" s="245" t="s">
        <v>1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178</v>
      </c>
      <c r="AU843" s="252" t="s">
        <v>89</v>
      </c>
      <c r="AV843" s="13" t="s">
        <v>87</v>
      </c>
      <c r="AW843" s="13" t="s">
        <v>36</v>
      </c>
      <c r="AX843" s="13" t="s">
        <v>79</v>
      </c>
      <c r="AY843" s="252" t="s">
        <v>170</v>
      </c>
    </row>
    <row r="844" s="14" customFormat="1">
      <c r="A844" s="14"/>
      <c r="B844" s="253"/>
      <c r="C844" s="254"/>
      <c r="D844" s="244" t="s">
        <v>178</v>
      </c>
      <c r="E844" s="255" t="s">
        <v>1</v>
      </c>
      <c r="F844" s="256" t="s">
        <v>799</v>
      </c>
      <c r="G844" s="254"/>
      <c r="H844" s="257">
        <v>46.792999999999999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178</v>
      </c>
      <c r="AU844" s="263" t="s">
        <v>89</v>
      </c>
      <c r="AV844" s="14" t="s">
        <v>89</v>
      </c>
      <c r="AW844" s="14" t="s">
        <v>36</v>
      </c>
      <c r="AX844" s="14" t="s">
        <v>79</v>
      </c>
      <c r="AY844" s="263" t="s">
        <v>170</v>
      </c>
    </row>
    <row r="845" s="13" customFormat="1">
      <c r="A845" s="13"/>
      <c r="B845" s="242"/>
      <c r="C845" s="243"/>
      <c r="D845" s="244" t="s">
        <v>178</v>
      </c>
      <c r="E845" s="245" t="s">
        <v>1</v>
      </c>
      <c r="F845" s="246" t="s">
        <v>800</v>
      </c>
      <c r="G845" s="243"/>
      <c r="H845" s="245" t="s">
        <v>1</v>
      </c>
      <c r="I845" s="247"/>
      <c r="J845" s="243"/>
      <c r="K845" s="243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178</v>
      </c>
      <c r="AU845" s="252" t="s">
        <v>89</v>
      </c>
      <c r="AV845" s="13" t="s">
        <v>87</v>
      </c>
      <c r="AW845" s="13" t="s">
        <v>36</v>
      </c>
      <c r="AX845" s="13" t="s">
        <v>79</v>
      </c>
      <c r="AY845" s="252" t="s">
        <v>170</v>
      </c>
    </row>
    <row r="846" s="14" customFormat="1">
      <c r="A846" s="14"/>
      <c r="B846" s="253"/>
      <c r="C846" s="254"/>
      <c r="D846" s="244" t="s">
        <v>178</v>
      </c>
      <c r="E846" s="255" t="s">
        <v>1</v>
      </c>
      <c r="F846" s="256" t="s">
        <v>801</v>
      </c>
      <c r="G846" s="254"/>
      <c r="H846" s="257">
        <v>36.534999999999997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178</v>
      </c>
      <c r="AU846" s="263" t="s">
        <v>89</v>
      </c>
      <c r="AV846" s="14" t="s">
        <v>89</v>
      </c>
      <c r="AW846" s="14" t="s">
        <v>36</v>
      </c>
      <c r="AX846" s="14" t="s">
        <v>79</v>
      </c>
      <c r="AY846" s="263" t="s">
        <v>170</v>
      </c>
    </row>
    <row r="847" s="16" customFormat="1">
      <c r="A847" s="16"/>
      <c r="B847" s="275"/>
      <c r="C847" s="276"/>
      <c r="D847" s="244" t="s">
        <v>178</v>
      </c>
      <c r="E847" s="277" t="s">
        <v>1</v>
      </c>
      <c r="F847" s="278" t="s">
        <v>221</v>
      </c>
      <c r="G847" s="276"/>
      <c r="H847" s="279">
        <v>168.58099999999999</v>
      </c>
      <c r="I847" s="280"/>
      <c r="J847" s="276"/>
      <c r="K847" s="276"/>
      <c r="L847" s="281"/>
      <c r="M847" s="282"/>
      <c r="N847" s="283"/>
      <c r="O847" s="283"/>
      <c r="P847" s="283"/>
      <c r="Q847" s="283"/>
      <c r="R847" s="283"/>
      <c r="S847" s="283"/>
      <c r="T847" s="284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5" t="s">
        <v>178</v>
      </c>
      <c r="AU847" s="285" t="s">
        <v>89</v>
      </c>
      <c r="AV847" s="16" t="s">
        <v>189</v>
      </c>
      <c r="AW847" s="16" t="s">
        <v>36</v>
      </c>
      <c r="AX847" s="16" t="s">
        <v>79</v>
      </c>
      <c r="AY847" s="285" t="s">
        <v>170</v>
      </c>
    </row>
    <row r="848" s="15" customFormat="1">
      <c r="A848" s="15"/>
      <c r="B848" s="264"/>
      <c r="C848" s="265"/>
      <c r="D848" s="244" t="s">
        <v>178</v>
      </c>
      <c r="E848" s="266" t="s">
        <v>1</v>
      </c>
      <c r="F848" s="267" t="s">
        <v>183</v>
      </c>
      <c r="G848" s="265"/>
      <c r="H848" s="268">
        <v>216.471</v>
      </c>
      <c r="I848" s="269"/>
      <c r="J848" s="265"/>
      <c r="K848" s="265"/>
      <c r="L848" s="270"/>
      <c r="M848" s="271"/>
      <c r="N848" s="272"/>
      <c r="O848" s="272"/>
      <c r="P848" s="272"/>
      <c r="Q848" s="272"/>
      <c r="R848" s="272"/>
      <c r="S848" s="272"/>
      <c r="T848" s="27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4" t="s">
        <v>178</v>
      </c>
      <c r="AU848" s="274" t="s">
        <v>89</v>
      </c>
      <c r="AV848" s="15" t="s">
        <v>176</v>
      </c>
      <c r="AW848" s="15" t="s">
        <v>36</v>
      </c>
      <c r="AX848" s="15" t="s">
        <v>87</v>
      </c>
      <c r="AY848" s="274" t="s">
        <v>170</v>
      </c>
    </row>
    <row r="849" s="2" customFormat="1" ht="24.15" customHeight="1">
      <c r="A849" s="39"/>
      <c r="B849" s="40"/>
      <c r="C849" s="228" t="s">
        <v>802</v>
      </c>
      <c r="D849" s="228" t="s">
        <v>172</v>
      </c>
      <c r="E849" s="229" t="s">
        <v>803</v>
      </c>
      <c r="F849" s="230" t="s">
        <v>804</v>
      </c>
      <c r="G849" s="231" t="s">
        <v>175</v>
      </c>
      <c r="H849" s="232">
        <v>216.471</v>
      </c>
      <c r="I849" s="233"/>
      <c r="J849" s="234">
        <f>ROUND(I849*H849,2)</f>
        <v>0</v>
      </c>
      <c r="K849" s="235"/>
      <c r="L849" s="45"/>
      <c r="M849" s="236" t="s">
        <v>1</v>
      </c>
      <c r="N849" s="237" t="s">
        <v>44</v>
      </c>
      <c r="O849" s="92"/>
      <c r="P849" s="238">
        <f>O849*H849</f>
        <v>0</v>
      </c>
      <c r="Q849" s="238">
        <v>0.0043800000000000002</v>
      </c>
      <c r="R849" s="238">
        <f>Q849*H849</f>
        <v>0.94814298000000008</v>
      </c>
      <c r="S849" s="238">
        <v>0</v>
      </c>
      <c r="T849" s="23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0" t="s">
        <v>176</v>
      </c>
      <c r="AT849" s="240" t="s">
        <v>172</v>
      </c>
      <c r="AU849" s="240" t="s">
        <v>89</v>
      </c>
      <c r="AY849" s="18" t="s">
        <v>170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87</v>
      </c>
      <c r="BK849" s="241">
        <f>ROUND(I849*H849,2)</f>
        <v>0</v>
      </c>
      <c r="BL849" s="18" t="s">
        <v>176</v>
      </c>
      <c r="BM849" s="240" t="s">
        <v>805</v>
      </c>
    </row>
    <row r="850" s="13" customFormat="1">
      <c r="A850" s="13"/>
      <c r="B850" s="242"/>
      <c r="C850" s="243"/>
      <c r="D850" s="244" t="s">
        <v>178</v>
      </c>
      <c r="E850" s="245" t="s">
        <v>1</v>
      </c>
      <c r="F850" s="246" t="s">
        <v>524</v>
      </c>
      <c r="G850" s="243"/>
      <c r="H850" s="245" t="s">
        <v>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178</v>
      </c>
      <c r="AU850" s="252" t="s">
        <v>89</v>
      </c>
      <c r="AV850" s="13" t="s">
        <v>87</v>
      </c>
      <c r="AW850" s="13" t="s">
        <v>36</v>
      </c>
      <c r="AX850" s="13" t="s">
        <v>79</v>
      </c>
      <c r="AY850" s="252" t="s">
        <v>170</v>
      </c>
    </row>
    <row r="851" s="13" customFormat="1">
      <c r="A851" s="13"/>
      <c r="B851" s="242"/>
      <c r="C851" s="243"/>
      <c r="D851" s="244" t="s">
        <v>178</v>
      </c>
      <c r="E851" s="245" t="s">
        <v>1</v>
      </c>
      <c r="F851" s="246" t="s">
        <v>195</v>
      </c>
      <c r="G851" s="243"/>
      <c r="H851" s="245" t="s">
        <v>1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178</v>
      </c>
      <c r="AU851" s="252" t="s">
        <v>89</v>
      </c>
      <c r="AV851" s="13" t="s">
        <v>87</v>
      </c>
      <c r="AW851" s="13" t="s">
        <v>36</v>
      </c>
      <c r="AX851" s="13" t="s">
        <v>79</v>
      </c>
      <c r="AY851" s="252" t="s">
        <v>170</v>
      </c>
    </row>
    <row r="852" s="13" customFormat="1">
      <c r="A852" s="13"/>
      <c r="B852" s="242"/>
      <c r="C852" s="243"/>
      <c r="D852" s="244" t="s">
        <v>178</v>
      </c>
      <c r="E852" s="245" t="s">
        <v>1</v>
      </c>
      <c r="F852" s="246" t="s">
        <v>792</v>
      </c>
      <c r="G852" s="243"/>
      <c r="H852" s="245" t="s">
        <v>1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178</v>
      </c>
      <c r="AU852" s="252" t="s">
        <v>89</v>
      </c>
      <c r="AV852" s="13" t="s">
        <v>87</v>
      </c>
      <c r="AW852" s="13" t="s">
        <v>36</v>
      </c>
      <c r="AX852" s="13" t="s">
        <v>79</v>
      </c>
      <c r="AY852" s="252" t="s">
        <v>170</v>
      </c>
    </row>
    <row r="853" s="14" customFormat="1">
      <c r="A853" s="14"/>
      <c r="B853" s="253"/>
      <c r="C853" s="254"/>
      <c r="D853" s="244" t="s">
        <v>178</v>
      </c>
      <c r="E853" s="255" t="s">
        <v>1</v>
      </c>
      <c r="F853" s="256" t="s">
        <v>793</v>
      </c>
      <c r="G853" s="254"/>
      <c r="H853" s="257">
        <v>22.015000000000001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178</v>
      </c>
      <c r="AU853" s="263" t="s">
        <v>89</v>
      </c>
      <c r="AV853" s="14" t="s">
        <v>89</v>
      </c>
      <c r="AW853" s="14" t="s">
        <v>36</v>
      </c>
      <c r="AX853" s="14" t="s">
        <v>79</v>
      </c>
      <c r="AY853" s="263" t="s">
        <v>170</v>
      </c>
    </row>
    <row r="854" s="14" customFormat="1">
      <c r="A854" s="14"/>
      <c r="B854" s="253"/>
      <c r="C854" s="254"/>
      <c r="D854" s="244" t="s">
        <v>178</v>
      </c>
      <c r="E854" s="255" t="s">
        <v>1</v>
      </c>
      <c r="F854" s="256" t="s">
        <v>794</v>
      </c>
      <c r="G854" s="254"/>
      <c r="H854" s="257">
        <v>7.54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178</v>
      </c>
      <c r="AU854" s="263" t="s">
        <v>89</v>
      </c>
      <c r="AV854" s="14" t="s">
        <v>89</v>
      </c>
      <c r="AW854" s="14" t="s">
        <v>36</v>
      </c>
      <c r="AX854" s="14" t="s">
        <v>79</v>
      </c>
      <c r="AY854" s="263" t="s">
        <v>170</v>
      </c>
    </row>
    <row r="855" s="14" customFormat="1">
      <c r="A855" s="14"/>
      <c r="B855" s="253"/>
      <c r="C855" s="254"/>
      <c r="D855" s="244" t="s">
        <v>178</v>
      </c>
      <c r="E855" s="255" t="s">
        <v>1</v>
      </c>
      <c r="F855" s="256" t="s">
        <v>795</v>
      </c>
      <c r="G855" s="254"/>
      <c r="H855" s="257">
        <v>6.585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178</v>
      </c>
      <c r="AU855" s="263" t="s">
        <v>89</v>
      </c>
      <c r="AV855" s="14" t="s">
        <v>89</v>
      </c>
      <c r="AW855" s="14" t="s">
        <v>36</v>
      </c>
      <c r="AX855" s="14" t="s">
        <v>79</v>
      </c>
      <c r="AY855" s="263" t="s">
        <v>170</v>
      </c>
    </row>
    <row r="856" s="16" customFormat="1">
      <c r="A856" s="16"/>
      <c r="B856" s="275"/>
      <c r="C856" s="276"/>
      <c r="D856" s="244" t="s">
        <v>178</v>
      </c>
      <c r="E856" s="277" t="s">
        <v>1</v>
      </c>
      <c r="F856" s="278" t="s">
        <v>221</v>
      </c>
      <c r="G856" s="276"/>
      <c r="H856" s="279">
        <v>36.140000000000001</v>
      </c>
      <c r="I856" s="280"/>
      <c r="J856" s="276"/>
      <c r="K856" s="276"/>
      <c r="L856" s="281"/>
      <c r="M856" s="282"/>
      <c r="N856" s="283"/>
      <c r="O856" s="283"/>
      <c r="P856" s="283"/>
      <c r="Q856" s="283"/>
      <c r="R856" s="283"/>
      <c r="S856" s="283"/>
      <c r="T856" s="284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85" t="s">
        <v>178</v>
      </c>
      <c r="AU856" s="285" t="s">
        <v>89</v>
      </c>
      <c r="AV856" s="16" t="s">
        <v>189</v>
      </c>
      <c r="AW856" s="16" t="s">
        <v>36</v>
      </c>
      <c r="AX856" s="16" t="s">
        <v>79</v>
      </c>
      <c r="AY856" s="285" t="s">
        <v>170</v>
      </c>
    </row>
    <row r="857" s="13" customFormat="1">
      <c r="A857" s="13"/>
      <c r="B857" s="242"/>
      <c r="C857" s="243"/>
      <c r="D857" s="244" t="s">
        <v>178</v>
      </c>
      <c r="E857" s="245" t="s">
        <v>1</v>
      </c>
      <c r="F857" s="246" t="s">
        <v>524</v>
      </c>
      <c r="G857" s="243"/>
      <c r="H857" s="245" t="s">
        <v>1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178</v>
      </c>
      <c r="AU857" s="252" t="s">
        <v>89</v>
      </c>
      <c r="AV857" s="13" t="s">
        <v>87</v>
      </c>
      <c r="AW857" s="13" t="s">
        <v>36</v>
      </c>
      <c r="AX857" s="13" t="s">
        <v>79</v>
      </c>
      <c r="AY857" s="252" t="s">
        <v>170</v>
      </c>
    </row>
    <row r="858" s="13" customFormat="1">
      <c r="A858" s="13"/>
      <c r="B858" s="242"/>
      <c r="C858" s="243"/>
      <c r="D858" s="244" t="s">
        <v>178</v>
      </c>
      <c r="E858" s="245" t="s">
        <v>1</v>
      </c>
      <c r="F858" s="246" t="s">
        <v>195</v>
      </c>
      <c r="G858" s="243"/>
      <c r="H858" s="245" t="s">
        <v>1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178</v>
      </c>
      <c r="AU858" s="252" t="s">
        <v>89</v>
      </c>
      <c r="AV858" s="13" t="s">
        <v>87</v>
      </c>
      <c r="AW858" s="13" t="s">
        <v>36</v>
      </c>
      <c r="AX858" s="13" t="s">
        <v>79</v>
      </c>
      <c r="AY858" s="252" t="s">
        <v>170</v>
      </c>
    </row>
    <row r="859" s="13" customFormat="1">
      <c r="A859" s="13"/>
      <c r="B859" s="242"/>
      <c r="C859" s="243"/>
      <c r="D859" s="244" t="s">
        <v>178</v>
      </c>
      <c r="E859" s="245" t="s">
        <v>1</v>
      </c>
      <c r="F859" s="246" t="s">
        <v>196</v>
      </c>
      <c r="G859" s="243"/>
      <c r="H859" s="245" t="s">
        <v>1</v>
      </c>
      <c r="I859" s="247"/>
      <c r="J859" s="243"/>
      <c r="K859" s="243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178</v>
      </c>
      <c r="AU859" s="252" t="s">
        <v>89</v>
      </c>
      <c r="AV859" s="13" t="s">
        <v>87</v>
      </c>
      <c r="AW859" s="13" t="s">
        <v>36</v>
      </c>
      <c r="AX859" s="13" t="s">
        <v>79</v>
      </c>
      <c r="AY859" s="252" t="s">
        <v>170</v>
      </c>
    </row>
    <row r="860" s="13" customFormat="1">
      <c r="A860" s="13"/>
      <c r="B860" s="242"/>
      <c r="C860" s="243"/>
      <c r="D860" s="244" t="s">
        <v>178</v>
      </c>
      <c r="E860" s="245" t="s">
        <v>1</v>
      </c>
      <c r="F860" s="246" t="s">
        <v>796</v>
      </c>
      <c r="G860" s="243"/>
      <c r="H860" s="245" t="s">
        <v>1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178</v>
      </c>
      <c r="AU860" s="252" t="s">
        <v>89</v>
      </c>
      <c r="AV860" s="13" t="s">
        <v>87</v>
      </c>
      <c r="AW860" s="13" t="s">
        <v>36</v>
      </c>
      <c r="AX860" s="13" t="s">
        <v>79</v>
      </c>
      <c r="AY860" s="252" t="s">
        <v>170</v>
      </c>
    </row>
    <row r="861" s="14" customFormat="1">
      <c r="A861" s="14"/>
      <c r="B861" s="253"/>
      <c r="C861" s="254"/>
      <c r="D861" s="244" t="s">
        <v>178</v>
      </c>
      <c r="E861" s="255" t="s">
        <v>1</v>
      </c>
      <c r="F861" s="256" t="s">
        <v>681</v>
      </c>
      <c r="G861" s="254"/>
      <c r="H861" s="257">
        <v>3.75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178</v>
      </c>
      <c r="AU861" s="263" t="s">
        <v>89</v>
      </c>
      <c r="AV861" s="14" t="s">
        <v>89</v>
      </c>
      <c r="AW861" s="14" t="s">
        <v>36</v>
      </c>
      <c r="AX861" s="14" t="s">
        <v>79</v>
      </c>
      <c r="AY861" s="263" t="s">
        <v>170</v>
      </c>
    </row>
    <row r="862" s="14" customFormat="1">
      <c r="A862" s="14"/>
      <c r="B862" s="253"/>
      <c r="C862" s="254"/>
      <c r="D862" s="244" t="s">
        <v>178</v>
      </c>
      <c r="E862" s="255" t="s">
        <v>1</v>
      </c>
      <c r="F862" s="256" t="s">
        <v>797</v>
      </c>
      <c r="G862" s="254"/>
      <c r="H862" s="257">
        <v>8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178</v>
      </c>
      <c r="AU862" s="263" t="s">
        <v>89</v>
      </c>
      <c r="AV862" s="14" t="s">
        <v>89</v>
      </c>
      <c r="AW862" s="14" t="s">
        <v>36</v>
      </c>
      <c r="AX862" s="14" t="s">
        <v>79</v>
      </c>
      <c r="AY862" s="263" t="s">
        <v>170</v>
      </c>
    </row>
    <row r="863" s="16" customFormat="1">
      <c r="A863" s="16"/>
      <c r="B863" s="275"/>
      <c r="C863" s="276"/>
      <c r="D863" s="244" t="s">
        <v>178</v>
      </c>
      <c r="E863" s="277" t="s">
        <v>1</v>
      </c>
      <c r="F863" s="278" t="s">
        <v>221</v>
      </c>
      <c r="G863" s="276"/>
      <c r="H863" s="279">
        <v>11.75</v>
      </c>
      <c r="I863" s="280"/>
      <c r="J863" s="276"/>
      <c r="K863" s="276"/>
      <c r="L863" s="281"/>
      <c r="M863" s="282"/>
      <c r="N863" s="283"/>
      <c r="O863" s="283"/>
      <c r="P863" s="283"/>
      <c r="Q863" s="283"/>
      <c r="R863" s="283"/>
      <c r="S863" s="283"/>
      <c r="T863" s="284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85" t="s">
        <v>178</v>
      </c>
      <c r="AU863" s="285" t="s">
        <v>89</v>
      </c>
      <c r="AV863" s="16" t="s">
        <v>189</v>
      </c>
      <c r="AW863" s="16" t="s">
        <v>36</v>
      </c>
      <c r="AX863" s="16" t="s">
        <v>79</v>
      </c>
      <c r="AY863" s="285" t="s">
        <v>170</v>
      </c>
    </row>
    <row r="864" s="13" customFormat="1">
      <c r="A864" s="13"/>
      <c r="B864" s="242"/>
      <c r="C864" s="243"/>
      <c r="D864" s="244" t="s">
        <v>178</v>
      </c>
      <c r="E864" s="245" t="s">
        <v>1</v>
      </c>
      <c r="F864" s="246" t="s">
        <v>806</v>
      </c>
      <c r="G864" s="243"/>
      <c r="H864" s="245" t="s">
        <v>1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178</v>
      </c>
      <c r="AU864" s="252" t="s">
        <v>89</v>
      </c>
      <c r="AV864" s="13" t="s">
        <v>87</v>
      </c>
      <c r="AW864" s="13" t="s">
        <v>36</v>
      </c>
      <c r="AX864" s="13" t="s">
        <v>79</v>
      </c>
      <c r="AY864" s="252" t="s">
        <v>170</v>
      </c>
    </row>
    <row r="865" s="13" customFormat="1">
      <c r="A865" s="13"/>
      <c r="B865" s="242"/>
      <c r="C865" s="243"/>
      <c r="D865" s="244" t="s">
        <v>178</v>
      </c>
      <c r="E865" s="245" t="s">
        <v>1</v>
      </c>
      <c r="F865" s="246" t="s">
        <v>577</v>
      </c>
      <c r="G865" s="243"/>
      <c r="H865" s="245" t="s">
        <v>1</v>
      </c>
      <c r="I865" s="247"/>
      <c r="J865" s="243"/>
      <c r="K865" s="243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178</v>
      </c>
      <c r="AU865" s="252" t="s">
        <v>89</v>
      </c>
      <c r="AV865" s="13" t="s">
        <v>87</v>
      </c>
      <c r="AW865" s="13" t="s">
        <v>36</v>
      </c>
      <c r="AX865" s="13" t="s">
        <v>79</v>
      </c>
      <c r="AY865" s="252" t="s">
        <v>170</v>
      </c>
    </row>
    <row r="866" s="14" customFormat="1">
      <c r="A866" s="14"/>
      <c r="B866" s="253"/>
      <c r="C866" s="254"/>
      <c r="D866" s="244" t="s">
        <v>178</v>
      </c>
      <c r="E866" s="255" t="s">
        <v>1</v>
      </c>
      <c r="F866" s="256" t="s">
        <v>798</v>
      </c>
      <c r="G866" s="254"/>
      <c r="H866" s="257">
        <v>85.253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178</v>
      </c>
      <c r="AU866" s="263" t="s">
        <v>89</v>
      </c>
      <c r="AV866" s="14" t="s">
        <v>89</v>
      </c>
      <c r="AW866" s="14" t="s">
        <v>36</v>
      </c>
      <c r="AX866" s="14" t="s">
        <v>79</v>
      </c>
      <c r="AY866" s="263" t="s">
        <v>170</v>
      </c>
    </row>
    <row r="867" s="13" customFormat="1">
      <c r="A867" s="13"/>
      <c r="B867" s="242"/>
      <c r="C867" s="243"/>
      <c r="D867" s="244" t="s">
        <v>178</v>
      </c>
      <c r="E867" s="245" t="s">
        <v>1</v>
      </c>
      <c r="F867" s="246" t="s">
        <v>582</v>
      </c>
      <c r="G867" s="243"/>
      <c r="H867" s="245" t="s">
        <v>1</v>
      </c>
      <c r="I867" s="247"/>
      <c r="J867" s="243"/>
      <c r="K867" s="243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178</v>
      </c>
      <c r="AU867" s="252" t="s">
        <v>89</v>
      </c>
      <c r="AV867" s="13" t="s">
        <v>87</v>
      </c>
      <c r="AW867" s="13" t="s">
        <v>36</v>
      </c>
      <c r="AX867" s="13" t="s">
        <v>79</v>
      </c>
      <c r="AY867" s="252" t="s">
        <v>170</v>
      </c>
    </row>
    <row r="868" s="14" customFormat="1">
      <c r="A868" s="14"/>
      <c r="B868" s="253"/>
      <c r="C868" s="254"/>
      <c r="D868" s="244" t="s">
        <v>178</v>
      </c>
      <c r="E868" s="255" t="s">
        <v>1</v>
      </c>
      <c r="F868" s="256" t="s">
        <v>799</v>
      </c>
      <c r="G868" s="254"/>
      <c r="H868" s="257">
        <v>46.792999999999999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178</v>
      </c>
      <c r="AU868" s="263" t="s">
        <v>89</v>
      </c>
      <c r="AV868" s="14" t="s">
        <v>89</v>
      </c>
      <c r="AW868" s="14" t="s">
        <v>36</v>
      </c>
      <c r="AX868" s="14" t="s">
        <v>79</v>
      </c>
      <c r="AY868" s="263" t="s">
        <v>170</v>
      </c>
    </row>
    <row r="869" s="13" customFormat="1">
      <c r="A869" s="13"/>
      <c r="B869" s="242"/>
      <c r="C869" s="243"/>
      <c r="D869" s="244" t="s">
        <v>178</v>
      </c>
      <c r="E869" s="245" t="s">
        <v>1</v>
      </c>
      <c r="F869" s="246" t="s">
        <v>800</v>
      </c>
      <c r="G869" s="243"/>
      <c r="H869" s="245" t="s">
        <v>1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178</v>
      </c>
      <c r="AU869" s="252" t="s">
        <v>89</v>
      </c>
      <c r="AV869" s="13" t="s">
        <v>87</v>
      </c>
      <c r="AW869" s="13" t="s">
        <v>36</v>
      </c>
      <c r="AX869" s="13" t="s">
        <v>79</v>
      </c>
      <c r="AY869" s="252" t="s">
        <v>170</v>
      </c>
    </row>
    <row r="870" s="14" customFormat="1">
      <c r="A870" s="14"/>
      <c r="B870" s="253"/>
      <c r="C870" s="254"/>
      <c r="D870" s="244" t="s">
        <v>178</v>
      </c>
      <c r="E870" s="255" t="s">
        <v>1</v>
      </c>
      <c r="F870" s="256" t="s">
        <v>801</v>
      </c>
      <c r="G870" s="254"/>
      <c r="H870" s="257">
        <v>36.534999999999997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178</v>
      </c>
      <c r="AU870" s="263" t="s">
        <v>89</v>
      </c>
      <c r="AV870" s="14" t="s">
        <v>89</v>
      </c>
      <c r="AW870" s="14" t="s">
        <v>36</v>
      </c>
      <c r="AX870" s="14" t="s">
        <v>79</v>
      </c>
      <c r="AY870" s="263" t="s">
        <v>170</v>
      </c>
    </row>
    <row r="871" s="16" customFormat="1">
      <c r="A871" s="16"/>
      <c r="B871" s="275"/>
      <c r="C871" s="276"/>
      <c r="D871" s="244" t="s">
        <v>178</v>
      </c>
      <c r="E871" s="277" t="s">
        <v>1</v>
      </c>
      <c r="F871" s="278" t="s">
        <v>221</v>
      </c>
      <c r="G871" s="276"/>
      <c r="H871" s="279">
        <v>168.58099999999999</v>
      </c>
      <c r="I871" s="280"/>
      <c r="J871" s="276"/>
      <c r="K871" s="276"/>
      <c r="L871" s="281"/>
      <c r="M871" s="282"/>
      <c r="N871" s="283"/>
      <c r="O871" s="283"/>
      <c r="P871" s="283"/>
      <c r="Q871" s="283"/>
      <c r="R871" s="283"/>
      <c r="S871" s="283"/>
      <c r="T871" s="284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85" t="s">
        <v>178</v>
      </c>
      <c r="AU871" s="285" t="s">
        <v>89</v>
      </c>
      <c r="AV871" s="16" t="s">
        <v>189</v>
      </c>
      <c r="AW871" s="16" t="s">
        <v>36</v>
      </c>
      <c r="AX871" s="16" t="s">
        <v>79</v>
      </c>
      <c r="AY871" s="285" t="s">
        <v>170</v>
      </c>
    </row>
    <row r="872" s="15" customFormat="1">
      <c r="A872" s="15"/>
      <c r="B872" s="264"/>
      <c r="C872" s="265"/>
      <c r="D872" s="244" t="s">
        <v>178</v>
      </c>
      <c r="E872" s="266" t="s">
        <v>1</v>
      </c>
      <c r="F872" s="267" t="s">
        <v>183</v>
      </c>
      <c r="G872" s="265"/>
      <c r="H872" s="268">
        <v>216.471</v>
      </c>
      <c r="I872" s="269"/>
      <c r="J872" s="265"/>
      <c r="K872" s="265"/>
      <c r="L872" s="270"/>
      <c r="M872" s="271"/>
      <c r="N872" s="272"/>
      <c r="O872" s="272"/>
      <c r="P872" s="272"/>
      <c r="Q872" s="272"/>
      <c r="R872" s="272"/>
      <c r="S872" s="272"/>
      <c r="T872" s="273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4" t="s">
        <v>178</v>
      </c>
      <c r="AU872" s="274" t="s">
        <v>89</v>
      </c>
      <c r="AV872" s="15" t="s">
        <v>176</v>
      </c>
      <c r="AW872" s="15" t="s">
        <v>36</v>
      </c>
      <c r="AX872" s="15" t="s">
        <v>87</v>
      </c>
      <c r="AY872" s="274" t="s">
        <v>170</v>
      </c>
    </row>
    <row r="873" s="2" customFormat="1" ht="24.15" customHeight="1">
      <c r="A873" s="39"/>
      <c r="B873" s="40"/>
      <c r="C873" s="228" t="s">
        <v>807</v>
      </c>
      <c r="D873" s="228" t="s">
        <v>172</v>
      </c>
      <c r="E873" s="229" t="s">
        <v>808</v>
      </c>
      <c r="F873" s="230" t="s">
        <v>809</v>
      </c>
      <c r="G873" s="231" t="s">
        <v>175</v>
      </c>
      <c r="H873" s="232">
        <v>145.89099999999999</v>
      </c>
      <c r="I873" s="233"/>
      <c r="J873" s="234">
        <f>ROUND(I873*H873,2)</f>
        <v>0</v>
      </c>
      <c r="K873" s="235"/>
      <c r="L873" s="45"/>
      <c r="M873" s="236" t="s">
        <v>1</v>
      </c>
      <c r="N873" s="237" t="s">
        <v>44</v>
      </c>
      <c r="O873" s="92"/>
      <c r="P873" s="238">
        <f>O873*H873</f>
        <v>0</v>
      </c>
      <c r="Q873" s="238">
        <v>0.0030000000000000001</v>
      </c>
      <c r="R873" s="238">
        <f>Q873*H873</f>
        <v>0.43767299999999998</v>
      </c>
      <c r="S873" s="238">
        <v>0</v>
      </c>
      <c r="T873" s="239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0" t="s">
        <v>176</v>
      </c>
      <c r="AT873" s="240" t="s">
        <v>172</v>
      </c>
      <c r="AU873" s="240" t="s">
        <v>89</v>
      </c>
      <c r="AY873" s="18" t="s">
        <v>170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87</v>
      </c>
      <c r="BK873" s="241">
        <f>ROUND(I873*H873,2)</f>
        <v>0</v>
      </c>
      <c r="BL873" s="18" t="s">
        <v>176</v>
      </c>
      <c r="BM873" s="240" t="s">
        <v>810</v>
      </c>
    </row>
    <row r="874" s="13" customFormat="1">
      <c r="A874" s="13"/>
      <c r="B874" s="242"/>
      <c r="C874" s="243"/>
      <c r="D874" s="244" t="s">
        <v>178</v>
      </c>
      <c r="E874" s="245" t="s">
        <v>1</v>
      </c>
      <c r="F874" s="246" t="s">
        <v>524</v>
      </c>
      <c r="G874" s="243"/>
      <c r="H874" s="245" t="s">
        <v>1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178</v>
      </c>
      <c r="AU874" s="252" t="s">
        <v>89</v>
      </c>
      <c r="AV874" s="13" t="s">
        <v>87</v>
      </c>
      <c r="AW874" s="13" t="s">
        <v>36</v>
      </c>
      <c r="AX874" s="13" t="s">
        <v>79</v>
      </c>
      <c r="AY874" s="252" t="s">
        <v>170</v>
      </c>
    </row>
    <row r="875" s="13" customFormat="1">
      <c r="A875" s="13"/>
      <c r="B875" s="242"/>
      <c r="C875" s="243"/>
      <c r="D875" s="244" t="s">
        <v>178</v>
      </c>
      <c r="E875" s="245" t="s">
        <v>1</v>
      </c>
      <c r="F875" s="246" t="s">
        <v>195</v>
      </c>
      <c r="G875" s="243"/>
      <c r="H875" s="245" t="s">
        <v>1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178</v>
      </c>
      <c r="AU875" s="252" t="s">
        <v>89</v>
      </c>
      <c r="AV875" s="13" t="s">
        <v>87</v>
      </c>
      <c r="AW875" s="13" t="s">
        <v>36</v>
      </c>
      <c r="AX875" s="13" t="s">
        <v>79</v>
      </c>
      <c r="AY875" s="252" t="s">
        <v>170</v>
      </c>
    </row>
    <row r="876" s="13" customFormat="1">
      <c r="A876" s="13"/>
      <c r="B876" s="242"/>
      <c r="C876" s="243"/>
      <c r="D876" s="244" t="s">
        <v>178</v>
      </c>
      <c r="E876" s="245" t="s">
        <v>1</v>
      </c>
      <c r="F876" s="246" t="s">
        <v>792</v>
      </c>
      <c r="G876" s="243"/>
      <c r="H876" s="245" t="s">
        <v>1</v>
      </c>
      <c r="I876" s="247"/>
      <c r="J876" s="243"/>
      <c r="K876" s="243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178</v>
      </c>
      <c r="AU876" s="252" t="s">
        <v>89</v>
      </c>
      <c r="AV876" s="13" t="s">
        <v>87</v>
      </c>
      <c r="AW876" s="13" t="s">
        <v>36</v>
      </c>
      <c r="AX876" s="13" t="s">
        <v>79</v>
      </c>
      <c r="AY876" s="252" t="s">
        <v>170</v>
      </c>
    </row>
    <row r="877" s="14" customFormat="1">
      <c r="A877" s="14"/>
      <c r="B877" s="253"/>
      <c r="C877" s="254"/>
      <c r="D877" s="244" t="s">
        <v>178</v>
      </c>
      <c r="E877" s="255" t="s">
        <v>1</v>
      </c>
      <c r="F877" s="256" t="s">
        <v>793</v>
      </c>
      <c r="G877" s="254"/>
      <c r="H877" s="257">
        <v>22.015000000000001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178</v>
      </c>
      <c r="AU877" s="263" t="s">
        <v>89</v>
      </c>
      <c r="AV877" s="14" t="s">
        <v>89</v>
      </c>
      <c r="AW877" s="14" t="s">
        <v>36</v>
      </c>
      <c r="AX877" s="14" t="s">
        <v>79</v>
      </c>
      <c r="AY877" s="263" t="s">
        <v>170</v>
      </c>
    </row>
    <row r="878" s="14" customFormat="1">
      <c r="A878" s="14"/>
      <c r="B878" s="253"/>
      <c r="C878" s="254"/>
      <c r="D878" s="244" t="s">
        <v>178</v>
      </c>
      <c r="E878" s="255" t="s">
        <v>1</v>
      </c>
      <c r="F878" s="256" t="s">
        <v>794</v>
      </c>
      <c r="G878" s="254"/>
      <c r="H878" s="257">
        <v>7.54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178</v>
      </c>
      <c r="AU878" s="263" t="s">
        <v>89</v>
      </c>
      <c r="AV878" s="14" t="s">
        <v>89</v>
      </c>
      <c r="AW878" s="14" t="s">
        <v>36</v>
      </c>
      <c r="AX878" s="14" t="s">
        <v>79</v>
      </c>
      <c r="AY878" s="263" t="s">
        <v>170</v>
      </c>
    </row>
    <row r="879" s="14" customFormat="1">
      <c r="A879" s="14"/>
      <c r="B879" s="253"/>
      <c r="C879" s="254"/>
      <c r="D879" s="244" t="s">
        <v>178</v>
      </c>
      <c r="E879" s="255" t="s">
        <v>1</v>
      </c>
      <c r="F879" s="256" t="s">
        <v>795</v>
      </c>
      <c r="G879" s="254"/>
      <c r="H879" s="257">
        <v>6.585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178</v>
      </c>
      <c r="AU879" s="263" t="s">
        <v>89</v>
      </c>
      <c r="AV879" s="14" t="s">
        <v>89</v>
      </c>
      <c r="AW879" s="14" t="s">
        <v>36</v>
      </c>
      <c r="AX879" s="14" t="s">
        <v>79</v>
      </c>
      <c r="AY879" s="263" t="s">
        <v>170</v>
      </c>
    </row>
    <row r="880" s="16" customFormat="1">
      <c r="A880" s="16"/>
      <c r="B880" s="275"/>
      <c r="C880" s="276"/>
      <c r="D880" s="244" t="s">
        <v>178</v>
      </c>
      <c r="E880" s="277" t="s">
        <v>1</v>
      </c>
      <c r="F880" s="278" t="s">
        <v>221</v>
      </c>
      <c r="G880" s="276"/>
      <c r="H880" s="279">
        <v>36.140000000000001</v>
      </c>
      <c r="I880" s="280"/>
      <c r="J880" s="276"/>
      <c r="K880" s="276"/>
      <c r="L880" s="281"/>
      <c r="M880" s="282"/>
      <c r="N880" s="283"/>
      <c r="O880" s="283"/>
      <c r="P880" s="283"/>
      <c r="Q880" s="283"/>
      <c r="R880" s="283"/>
      <c r="S880" s="283"/>
      <c r="T880" s="284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85" t="s">
        <v>178</v>
      </c>
      <c r="AU880" s="285" t="s">
        <v>89</v>
      </c>
      <c r="AV880" s="16" t="s">
        <v>189</v>
      </c>
      <c r="AW880" s="16" t="s">
        <v>36</v>
      </c>
      <c r="AX880" s="16" t="s">
        <v>79</v>
      </c>
      <c r="AY880" s="285" t="s">
        <v>170</v>
      </c>
    </row>
    <row r="881" s="13" customFormat="1">
      <c r="A881" s="13"/>
      <c r="B881" s="242"/>
      <c r="C881" s="243"/>
      <c r="D881" s="244" t="s">
        <v>178</v>
      </c>
      <c r="E881" s="245" t="s">
        <v>1</v>
      </c>
      <c r="F881" s="246" t="s">
        <v>524</v>
      </c>
      <c r="G881" s="243"/>
      <c r="H881" s="245" t="s">
        <v>1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178</v>
      </c>
      <c r="AU881" s="252" t="s">
        <v>89</v>
      </c>
      <c r="AV881" s="13" t="s">
        <v>87</v>
      </c>
      <c r="AW881" s="13" t="s">
        <v>36</v>
      </c>
      <c r="AX881" s="13" t="s">
        <v>79</v>
      </c>
      <c r="AY881" s="252" t="s">
        <v>170</v>
      </c>
    </row>
    <row r="882" s="13" customFormat="1">
      <c r="A882" s="13"/>
      <c r="B882" s="242"/>
      <c r="C882" s="243"/>
      <c r="D882" s="244" t="s">
        <v>178</v>
      </c>
      <c r="E882" s="245" t="s">
        <v>1</v>
      </c>
      <c r="F882" s="246" t="s">
        <v>195</v>
      </c>
      <c r="G882" s="243"/>
      <c r="H882" s="245" t="s">
        <v>1</v>
      </c>
      <c r="I882" s="247"/>
      <c r="J882" s="243"/>
      <c r="K882" s="243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178</v>
      </c>
      <c r="AU882" s="252" t="s">
        <v>89</v>
      </c>
      <c r="AV882" s="13" t="s">
        <v>87</v>
      </c>
      <c r="AW882" s="13" t="s">
        <v>36</v>
      </c>
      <c r="AX882" s="13" t="s">
        <v>79</v>
      </c>
      <c r="AY882" s="252" t="s">
        <v>170</v>
      </c>
    </row>
    <row r="883" s="13" customFormat="1">
      <c r="A883" s="13"/>
      <c r="B883" s="242"/>
      <c r="C883" s="243"/>
      <c r="D883" s="244" t="s">
        <v>178</v>
      </c>
      <c r="E883" s="245" t="s">
        <v>1</v>
      </c>
      <c r="F883" s="246" t="s">
        <v>196</v>
      </c>
      <c r="G883" s="243"/>
      <c r="H883" s="245" t="s">
        <v>1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178</v>
      </c>
      <c r="AU883" s="252" t="s">
        <v>89</v>
      </c>
      <c r="AV883" s="13" t="s">
        <v>87</v>
      </c>
      <c r="AW883" s="13" t="s">
        <v>36</v>
      </c>
      <c r="AX883" s="13" t="s">
        <v>79</v>
      </c>
      <c r="AY883" s="252" t="s">
        <v>170</v>
      </c>
    </row>
    <row r="884" s="13" customFormat="1">
      <c r="A884" s="13"/>
      <c r="B884" s="242"/>
      <c r="C884" s="243"/>
      <c r="D884" s="244" t="s">
        <v>178</v>
      </c>
      <c r="E884" s="245" t="s">
        <v>1</v>
      </c>
      <c r="F884" s="246" t="s">
        <v>806</v>
      </c>
      <c r="G884" s="243"/>
      <c r="H884" s="245" t="s">
        <v>1</v>
      </c>
      <c r="I884" s="247"/>
      <c r="J884" s="243"/>
      <c r="K884" s="243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178</v>
      </c>
      <c r="AU884" s="252" t="s">
        <v>89</v>
      </c>
      <c r="AV884" s="13" t="s">
        <v>87</v>
      </c>
      <c r="AW884" s="13" t="s">
        <v>36</v>
      </c>
      <c r="AX884" s="13" t="s">
        <v>79</v>
      </c>
      <c r="AY884" s="252" t="s">
        <v>170</v>
      </c>
    </row>
    <row r="885" s="13" customFormat="1">
      <c r="A885" s="13"/>
      <c r="B885" s="242"/>
      <c r="C885" s="243"/>
      <c r="D885" s="244" t="s">
        <v>178</v>
      </c>
      <c r="E885" s="245" t="s">
        <v>1</v>
      </c>
      <c r="F885" s="246" t="s">
        <v>577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178</v>
      </c>
      <c r="AU885" s="252" t="s">
        <v>89</v>
      </c>
      <c r="AV885" s="13" t="s">
        <v>87</v>
      </c>
      <c r="AW885" s="13" t="s">
        <v>36</v>
      </c>
      <c r="AX885" s="13" t="s">
        <v>79</v>
      </c>
      <c r="AY885" s="252" t="s">
        <v>170</v>
      </c>
    </row>
    <row r="886" s="14" customFormat="1">
      <c r="A886" s="14"/>
      <c r="B886" s="253"/>
      <c r="C886" s="254"/>
      <c r="D886" s="244" t="s">
        <v>178</v>
      </c>
      <c r="E886" s="255" t="s">
        <v>1</v>
      </c>
      <c r="F886" s="256" t="s">
        <v>811</v>
      </c>
      <c r="G886" s="254"/>
      <c r="H886" s="257">
        <v>28.373000000000001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178</v>
      </c>
      <c r="AU886" s="263" t="s">
        <v>89</v>
      </c>
      <c r="AV886" s="14" t="s">
        <v>89</v>
      </c>
      <c r="AW886" s="14" t="s">
        <v>36</v>
      </c>
      <c r="AX886" s="14" t="s">
        <v>79</v>
      </c>
      <c r="AY886" s="263" t="s">
        <v>170</v>
      </c>
    </row>
    <row r="887" s="13" customFormat="1">
      <c r="A887" s="13"/>
      <c r="B887" s="242"/>
      <c r="C887" s="243"/>
      <c r="D887" s="244" t="s">
        <v>178</v>
      </c>
      <c r="E887" s="245" t="s">
        <v>1</v>
      </c>
      <c r="F887" s="246" t="s">
        <v>582</v>
      </c>
      <c r="G887" s="243"/>
      <c r="H887" s="245" t="s">
        <v>1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178</v>
      </c>
      <c r="AU887" s="252" t="s">
        <v>89</v>
      </c>
      <c r="AV887" s="13" t="s">
        <v>87</v>
      </c>
      <c r="AW887" s="13" t="s">
        <v>36</v>
      </c>
      <c r="AX887" s="13" t="s">
        <v>79</v>
      </c>
      <c r="AY887" s="252" t="s">
        <v>170</v>
      </c>
    </row>
    <row r="888" s="14" customFormat="1">
      <c r="A888" s="14"/>
      <c r="B888" s="253"/>
      <c r="C888" s="254"/>
      <c r="D888" s="244" t="s">
        <v>178</v>
      </c>
      <c r="E888" s="255" t="s">
        <v>1</v>
      </c>
      <c r="F888" s="256" t="s">
        <v>812</v>
      </c>
      <c r="G888" s="254"/>
      <c r="H888" s="257">
        <v>44.843000000000004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178</v>
      </c>
      <c r="AU888" s="263" t="s">
        <v>89</v>
      </c>
      <c r="AV888" s="14" t="s">
        <v>89</v>
      </c>
      <c r="AW888" s="14" t="s">
        <v>36</v>
      </c>
      <c r="AX888" s="14" t="s">
        <v>79</v>
      </c>
      <c r="AY888" s="263" t="s">
        <v>170</v>
      </c>
    </row>
    <row r="889" s="13" customFormat="1">
      <c r="A889" s="13"/>
      <c r="B889" s="242"/>
      <c r="C889" s="243"/>
      <c r="D889" s="244" t="s">
        <v>178</v>
      </c>
      <c r="E889" s="245" t="s">
        <v>1</v>
      </c>
      <c r="F889" s="246" t="s">
        <v>800</v>
      </c>
      <c r="G889" s="243"/>
      <c r="H889" s="245" t="s">
        <v>1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178</v>
      </c>
      <c r="AU889" s="252" t="s">
        <v>89</v>
      </c>
      <c r="AV889" s="13" t="s">
        <v>87</v>
      </c>
      <c r="AW889" s="13" t="s">
        <v>36</v>
      </c>
      <c r="AX889" s="13" t="s">
        <v>79</v>
      </c>
      <c r="AY889" s="252" t="s">
        <v>170</v>
      </c>
    </row>
    <row r="890" s="14" customFormat="1">
      <c r="A890" s="14"/>
      <c r="B890" s="253"/>
      <c r="C890" s="254"/>
      <c r="D890" s="244" t="s">
        <v>178</v>
      </c>
      <c r="E890" s="255" t="s">
        <v>1</v>
      </c>
      <c r="F890" s="256" t="s">
        <v>801</v>
      </c>
      <c r="G890" s="254"/>
      <c r="H890" s="257">
        <v>36.534999999999997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178</v>
      </c>
      <c r="AU890" s="263" t="s">
        <v>89</v>
      </c>
      <c r="AV890" s="14" t="s">
        <v>89</v>
      </c>
      <c r="AW890" s="14" t="s">
        <v>36</v>
      </c>
      <c r="AX890" s="14" t="s">
        <v>79</v>
      </c>
      <c r="AY890" s="263" t="s">
        <v>170</v>
      </c>
    </row>
    <row r="891" s="16" customFormat="1">
      <c r="A891" s="16"/>
      <c r="B891" s="275"/>
      <c r="C891" s="276"/>
      <c r="D891" s="244" t="s">
        <v>178</v>
      </c>
      <c r="E891" s="277" t="s">
        <v>1</v>
      </c>
      <c r="F891" s="278" t="s">
        <v>221</v>
      </c>
      <c r="G891" s="276"/>
      <c r="H891" s="279">
        <v>109.75100000000001</v>
      </c>
      <c r="I891" s="280"/>
      <c r="J891" s="276"/>
      <c r="K891" s="276"/>
      <c r="L891" s="281"/>
      <c r="M891" s="282"/>
      <c r="N891" s="283"/>
      <c r="O891" s="283"/>
      <c r="P891" s="283"/>
      <c r="Q891" s="283"/>
      <c r="R891" s="283"/>
      <c r="S891" s="283"/>
      <c r="T891" s="284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85" t="s">
        <v>178</v>
      </c>
      <c r="AU891" s="285" t="s">
        <v>89</v>
      </c>
      <c r="AV891" s="16" t="s">
        <v>189</v>
      </c>
      <c r="AW891" s="16" t="s">
        <v>36</v>
      </c>
      <c r="AX891" s="16" t="s">
        <v>79</v>
      </c>
      <c r="AY891" s="285" t="s">
        <v>170</v>
      </c>
    </row>
    <row r="892" s="15" customFormat="1">
      <c r="A892" s="15"/>
      <c r="B892" s="264"/>
      <c r="C892" s="265"/>
      <c r="D892" s="244" t="s">
        <v>178</v>
      </c>
      <c r="E892" s="266" t="s">
        <v>1</v>
      </c>
      <c r="F892" s="267" t="s">
        <v>183</v>
      </c>
      <c r="G892" s="265"/>
      <c r="H892" s="268">
        <v>145.89099999999999</v>
      </c>
      <c r="I892" s="269"/>
      <c r="J892" s="265"/>
      <c r="K892" s="265"/>
      <c r="L892" s="270"/>
      <c r="M892" s="271"/>
      <c r="N892" s="272"/>
      <c r="O892" s="272"/>
      <c r="P892" s="272"/>
      <c r="Q892" s="272"/>
      <c r="R892" s="272"/>
      <c r="S892" s="272"/>
      <c r="T892" s="27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4" t="s">
        <v>178</v>
      </c>
      <c r="AU892" s="274" t="s">
        <v>89</v>
      </c>
      <c r="AV892" s="15" t="s">
        <v>176</v>
      </c>
      <c r="AW892" s="15" t="s">
        <v>36</v>
      </c>
      <c r="AX892" s="15" t="s">
        <v>87</v>
      </c>
      <c r="AY892" s="274" t="s">
        <v>170</v>
      </c>
    </row>
    <row r="893" s="2" customFormat="1" ht="24.15" customHeight="1">
      <c r="A893" s="39"/>
      <c r="B893" s="40"/>
      <c r="C893" s="228" t="s">
        <v>813</v>
      </c>
      <c r="D893" s="228" t="s">
        <v>172</v>
      </c>
      <c r="E893" s="229" t="s">
        <v>814</v>
      </c>
      <c r="F893" s="230" t="s">
        <v>815</v>
      </c>
      <c r="G893" s="231" t="s">
        <v>352</v>
      </c>
      <c r="H893" s="232">
        <v>88.75</v>
      </c>
      <c r="I893" s="233"/>
      <c r="J893" s="234">
        <f>ROUND(I893*H893,2)</f>
        <v>0</v>
      </c>
      <c r="K893" s="235"/>
      <c r="L893" s="45"/>
      <c r="M893" s="236" t="s">
        <v>1</v>
      </c>
      <c r="N893" s="237" t="s">
        <v>44</v>
      </c>
      <c r="O893" s="92"/>
      <c r="P893" s="238">
        <f>O893*H893</f>
        <v>0</v>
      </c>
      <c r="Q893" s="238">
        <v>0.0015</v>
      </c>
      <c r="R893" s="238">
        <f>Q893*H893</f>
        <v>0.13312499999999999</v>
      </c>
      <c r="S893" s="238">
        <v>0</v>
      </c>
      <c r="T893" s="239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0" t="s">
        <v>176</v>
      </c>
      <c r="AT893" s="240" t="s">
        <v>172</v>
      </c>
      <c r="AU893" s="240" t="s">
        <v>89</v>
      </c>
      <c r="AY893" s="18" t="s">
        <v>170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87</v>
      </c>
      <c r="BK893" s="241">
        <f>ROUND(I893*H893,2)</f>
        <v>0</v>
      </c>
      <c r="BL893" s="18" t="s">
        <v>176</v>
      </c>
      <c r="BM893" s="240" t="s">
        <v>816</v>
      </c>
    </row>
    <row r="894" s="13" customFormat="1">
      <c r="A894" s="13"/>
      <c r="B894" s="242"/>
      <c r="C894" s="243"/>
      <c r="D894" s="244" t="s">
        <v>178</v>
      </c>
      <c r="E894" s="245" t="s">
        <v>1</v>
      </c>
      <c r="F894" s="246" t="s">
        <v>524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178</v>
      </c>
      <c r="AU894" s="252" t="s">
        <v>89</v>
      </c>
      <c r="AV894" s="13" t="s">
        <v>87</v>
      </c>
      <c r="AW894" s="13" t="s">
        <v>36</v>
      </c>
      <c r="AX894" s="13" t="s">
        <v>79</v>
      </c>
      <c r="AY894" s="252" t="s">
        <v>170</v>
      </c>
    </row>
    <row r="895" s="13" customFormat="1">
      <c r="A895" s="13"/>
      <c r="B895" s="242"/>
      <c r="C895" s="243"/>
      <c r="D895" s="244" t="s">
        <v>178</v>
      </c>
      <c r="E895" s="245" t="s">
        <v>1</v>
      </c>
      <c r="F895" s="246" t="s">
        <v>817</v>
      </c>
      <c r="G895" s="243"/>
      <c r="H895" s="245" t="s">
        <v>1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178</v>
      </c>
      <c r="AU895" s="252" t="s">
        <v>89</v>
      </c>
      <c r="AV895" s="13" t="s">
        <v>87</v>
      </c>
      <c r="AW895" s="13" t="s">
        <v>36</v>
      </c>
      <c r="AX895" s="13" t="s">
        <v>79</v>
      </c>
      <c r="AY895" s="252" t="s">
        <v>170</v>
      </c>
    </row>
    <row r="896" s="14" customFormat="1">
      <c r="A896" s="14"/>
      <c r="B896" s="253"/>
      <c r="C896" s="254"/>
      <c r="D896" s="244" t="s">
        <v>178</v>
      </c>
      <c r="E896" s="255" t="s">
        <v>1</v>
      </c>
      <c r="F896" s="256" t="s">
        <v>818</v>
      </c>
      <c r="G896" s="254"/>
      <c r="H896" s="257">
        <v>24.449999999999999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178</v>
      </c>
      <c r="AU896" s="263" t="s">
        <v>89</v>
      </c>
      <c r="AV896" s="14" t="s">
        <v>89</v>
      </c>
      <c r="AW896" s="14" t="s">
        <v>36</v>
      </c>
      <c r="AX896" s="14" t="s">
        <v>79</v>
      </c>
      <c r="AY896" s="263" t="s">
        <v>170</v>
      </c>
    </row>
    <row r="897" s="14" customFormat="1">
      <c r="A897" s="14"/>
      <c r="B897" s="253"/>
      <c r="C897" s="254"/>
      <c r="D897" s="244" t="s">
        <v>178</v>
      </c>
      <c r="E897" s="255" t="s">
        <v>1</v>
      </c>
      <c r="F897" s="256" t="s">
        <v>819</v>
      </c>
      <c r="G897" s="254"/>
      <c r="H897" s="257">
        <v>26.449999999999999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178</v>
      </c>
      <c r="AU897" s="263" t="s">
        <v>89</v>
      </c>
      <c r="AV897" s="14" t="s">
        <v>89</v>
      </c>
      <c r="AW897" s="14" t="s">
        <v>36</v>
      </c>
      <c r="AX897" s="14" t="s">
        <v>79</v>
      </c>
      <c r="AY897" s="263" t="s">
        <v>170</v>
      </c>
    </row>
    <row r="898" s="14" customFormat="1">
      <c r="A898" s="14"/>
      <c r="B898" s="253"/>
      <c r="C898" s="254"/>
      <c r="D898" s="244" t="s">
        <v>178</v>
      </c>
      <c r="E898" s="255" t="s">
        <v>1</v>
      </c>
      <c r="F898" s="256" t="s">
        <v>820</v>
      </c>
      <c r="G898" s="254"/>
      <c r="H898" s="257">
        <v>0.40000000000000002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178</v>
      </c>
      <c r="AU898" s="263" t="s">
        <v>89</v>
      </c>
      <c r="AV898" s="14" t="s">
        <v>89</v>
      </c>
      <c r="AW898" s="14" t="s">
        <v>36</v>
      </c>
      <c r="AX898" s="14" t="s">
        <v>79</v>
      </c>
      <c r="AY898" s="263" t="s">
        <v>170</v>
      </c>
    </row>
    <row r="899" s="13" customFormat="1">
      <c r="A899" s="13"/>
      <c r="B899" s="242"/>
      <c r="C899" s="243"/>
      <c r="D899" s="244" t="s">
        <v>178</v>
      </c>
      <c r="E899" s="245" t="s">
        <v>1</v>
      </c>
      <c r="F899" s="246" t="s">
        <v>577</v>
      </c>
      <c r="G899" s="243"/>
      <c r="H899" s="245" t="s">
        <v>1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178</v>
      </c>
      <c r="AU899" s="252" t="s">
        <v>89</v>
      </c>
      <c r="AV899" s="13" t="s">
        <v>87</v>
      </c>
      <c r="AW899" s="13" t="s">
        <v>36</v>
      </c>
      <c r="AX899" s="13" t="s">
        <v>79</v>
      </c>
      <c r="AY899" s="252" t="s">
        <v>170</v>
      </c>
    </row>
    <row r="900" s="14" customFormat="1">
      <c r="A900" s="14"/>
      <c r="B900" s="253"/>
      <c r="C900" s="254"/>
      <c r="D900" s="244" t="s">
        <v>178</v>
      </c>
      <c r="E900" s="255" t="s">
        <v>1</v>
      </c>
      <c r="F900" s="256" t="s">
        <v>821</v>
      </c>
      <c r="G900" s="254"/>
      <c r="H900" s="257">
        <v>36.149999999999999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178</v>
      </c>
      <c r="AU900" s="263" t="s">
        <v>89</v>
      </c>
      <c r="AV900" s="14" t="s">
        <v>89</v>
      </c>
      <c r="AW900" s="14" t="s">
        <v>36</v>
      </c>
      <c r="AX900" s="14" t="s">
        <v>79</v>
      </c>
      <c r="AY900" s="263" t="s">
        <v>170</v>
      </c>
    </row>
    <row r="901" s="13" customFormat="1">
      <c r="A901" s="13"/>
      <c r="B901" s="242"/>
      <c r="C901" s="243"/>
      <c r="D901" s="244" t="s">
        <v>178</v>
      </c>
      <c r="E901" s="245" t="s">
        <v>1</v>
      </c>
      <c r="F901" s="246" t="s">
        <v>582</v>
      </c>
      <c r="G901" s="243"/>
      <c r="H901" s="245" t="s">
        <v>1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178</v>
      </c>
      <c r="AU901" s="252" t="s">
        <v>89</v>
      </c>
      <c r="AV901" s="13" t="s">
        <v>87</v>
      </c>
      <c r="AW901" s="13" t="s">
        <v>36</v>
      </c>
      <c r="AX901" s="13" t="s">
        <v>79</v>
      </c>
      <c r="AY901" s="252" t="s">
        <v>170</v>
      </c>
    </row>
    <row r="902" s="14" customFormat="1">
      <c r="A902" s="14"/>
      <c r="B902" s="253"/>
      <c r="C902" s="254"/>
      <c r="D902" s="244" t="s">
        <v>178</v>
      </c>
      <c r="E902" s="255" t="s">
        <v>1</v>
      </c>
      <c r="F902" s="256" t="s">
        <v>822</v>
      </c>
      <c r="G902" s="254"/>
      <c r="H902" s="257">
        <v>1.3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178</v>
      </c>
      <c r="AU902" s="263" t="s">
        <v>89</v>
      </c>
      <c r="AV902" s="14" t="s">
        <v>89</v>
      </c>
      <c r="AW902" s="14" t="s">
        <v>36</v>
      </c>
      <c r="AX902" s="14" t="s">
        <v>79</v>
      </c>
      <c r="AY902" s="263" t="s">
        <v>170</v>
      </c>
    </row>
    <row r="903" s="15" customFormat="1">
      <c r="A903" s="15"/>
      <c r="B903" s="264"/>
      <c r="C903" s="265"/>
      <c r="D903" s="244" t="s">
        <v>178</v>
      </c>
      <c r="E903" s="266" t="s">
        <v>1</v>
      </c>
      <c r="F903" s="267" t="s">
        <v>183</v>
      </c>
      <c r="G903" s="265"/>
      <c r="H903" s="268">
        <v>88.75</v>
      </c>
      <c r="I903" s="269"/>
      <c r="J903" s="265"/>
      <c r="K903" s="265"/>
      <c r="L903" s="270"/>
      <c r="M903" s="271"/>
      <c r="N903" s="272"/>
      <c r="O903" s="272"/>
      <c r="P903" s="272"/>
      <c r="Q903" s="272"/>
      <c r="R903" s="272"/>
      <c r="S903" s="272"/>
      <c r="T903" s="27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4" t="s">
        <v>178</v>
      </c>
      <c r="AU903" s="274" t="s">
        <v>89</v>
      </c>
      <c r="AV903" s="15" t="s">
        <v>176</v>
      </c>
      <c r="AW903" s="15" t="s">
        <v>36</v>
      </c>
      <c r="AX903" s="15" t="s">
        <v>87</v>
      </c>
      <c r="AY903" s="274" t="s">
        <v>170</v>
      </c>
    </row>
    <row r="904" s="2" customFormat="1" ht="14.4" customHeight="1">
      <c r="A904" s="39"/>
      <c r="B904" s="40"/>
      <c r="C904" s="228" t="s">
        <v>823</v>
      </c>
      <c r="D904" s="228" t="s">
        <v>172</v>
      </c>
      <c r="E904" s="229" t="s">
        <v>824</v>
      </c>
      <c r="F904" s="230" t="s">
        <v>825</v>
      </c>
      <c r="G904" s="231" t="s">
        <v>175</v>
      </c>
      <c r="H904" s="232">
        <v>160.47800000000001</v>
      </c>
      <c r="I904" s="233"/>
      <c r="J904" s="234">
        <f>ROUND(I904*H904,2)</f>
        <v>0</v>
      </c>
      <c r="K904" s="235"/>
      <c r="L904" s="45"/>
      <c r="M904" s="236" t="s">
        <v>1</v>
      </c>
      <c r="N904" s="237" t="s">
        <v>44</v>
      </c>
      <c r="O904" s="92"/>
      <c r="P904" s="238">
        <f>O904*H904</f>
        <v>0</v>
      </c>
      <c r="Q904" s="238">
        <v>0.00025999999999999998</v>
      </c>
      <c r="R904" s="238">
        <f>Q904*H904</f>
        <v>0.041724279999999996</v>
      </c>
      <c r="S904" s="238">
        <v>0</v>
      </c>
      <c r="T904" s="239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0" t="s">
        <v>176</v>
      </c>
      <c r="AT904" s="240" t="s">
        <v>172</v>
      </c>
      <c r="AU904" s="240" t="s">
        <v>89</v>
      </c>
      <c r="AY904" s="18" t="s">
        <v>170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8" t="s">
        <v>87</v>
      </c>
      <c r="BK904" s="241">
        <f>ROUND(I904*H904,2)</f>
        <v>0</v>
      </c>
      <c r="BL904" s="18" t="s">
        <v>176</v>
      </c>
      <c r="BM904" s="240" t="s">
        <v>826</v>
      </c>
    </row>
    <row r="905" s="13" customFormat="1">
      <c r="A905" s="13"/>
      <c r="B905" s="242"/>
      <c r="C905" s="243"/>
      <c r="D905" s="244" t="s">
        <v>178</v>
      </c>
      <c r="E905" s="245" t="s">
        <v>1</v>
      </c>
      <c r="F905" s="246" t="s">
        <v>524</v>
      </c>
      <c r="G905" s="243"/>
      <c r="H905" s="245" t="s">
        <v>1</v>
      </c>
      <c r="I905" s="247"/>
      <c r="J905" s="243"/>
      <c r="K905" s="243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178</v>
      </c>
      <c r="AU905" s="252" t="s">
        <v>89</v>
      </c>
      <c r="AV905" s="13" t="s">
        <v>87</v>
      </c>
      <c r="AW905" s="13" t="s">
        <v>36</v>
      </c>
      <c r="AX905" s="13" t="s">
        <v>79</v>
      </c>
      <c r="AY905" s="252" t="s">
        <v>170</v>
      </c>
    </row>
    <row r="906" s="13" customFormat="1">
      <c r="A906" s="13"/>
      <c r="B906" s="242"/>
      <c r="C906" s="243"/>
      <c r="D906" s="244" t="s">
        <v>178</v>
      </c>
      <c r="E906" s="245" t="s">
        <v>1</v>
      </c>
      <c r="F906" s="246" t="s">
        <v>195</v>
      </c>
      <c r="G906" s="243"/>
      <c r="H906" s="245" t="s">
        <v>1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178</v>
      </c>
      <c r="AU906" s="252" t="s">
        <v>89</v>
      </c>
      <c r="AV906" s="13" t="s">
        <v>87</v>
      </c>
      <c r="AW906" s="13" t="s">
        <v>36</v>
      </c>
      <c r="AX906" s="13" t="s">
        <v>79</v>
      </c>
      <c r="AY906" s="252" t="s">
        <v>170</v>
      </c>
    </row>
    <row r="907" s="13" customFormat="1">
      <c r="A907" s="13"/>
      <c r="B907" s="242"/>
      <c r="C907" s="243"/>
      <c r="D907" s="244" t="s">
        <v>178</v>
      </c>
      <c r="E907" s="245" t="s">
        <v>1</v>
      </c>
      <c r="F907" s="246" t="s">
        <v>547</v>
      </c>
      <c r="G907" s="243"/>
      <c r="H907" s="245" t="s">
        <v>1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178</v>
      </c>
      <c r="AU907" s="252" t="s">
        <v>89</v>
      </c>
      <c r="AV907" s="13" t="s">
        <v>87</v>
      </c>
      <c r="AW907" s="13" t="s">
        <v>36</v>
      </c>
      <c r="AX907" s="13" t="s">
        <v>79</v>
      </c>
      <c r="AY907" s="252" t="s">
        <v>170</v>
      </c>
    </row>
    <row r="908" s="13" customFormat="1">
      <c r="A908" s="13"/>
      <c r="B908" s="242"/>
      <c r="C908" s="243"/>
      <c r="D908" s="244" t="s">
        <v>178</v>
      </c>
      <c r="E908" s="245" t="s">
        <v>1</v>
      </c>
      <c r="F908" s="246" t="s">
        <v>827</v>
      </c>
      <c r="G908" s="243"/>
      <c r="H908" s="245" t="s">
        <v>1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178</v>
      </c>
      <c r="AU908" s="252" t="s">
        <v>89</v>
      </c>
      <c r="AV908" s="13" t="s">
        <v>87</v>
      </c>
      <c r="AW908" s="13" t="s">
        <v>36</v>
      </c>
      <c r="AX908" s="13" t="s">
        <v>79</v>
      </c>
      <c r="AY908" s="252" t="s">
        <v>170</v>
      </c>
    </row>
    <row r="909" s="14" customFormat="1">
      <c r="A909" s="14"/>
      <c r="B909" s="253"/>
      <c r="C909" s="254"/>
      <c r="D909" s="244" t="s">
        <v>178</v>
      </c>
      <c r="E909" s="255" t="s">
        <v>1</v>
      </c>
      <c r="F909" s="256" t="s">
        <v>828</v>
      </c>
      <c r="G909" s="254"/>
      <c r="H909" s="257">
        <v>100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178</v>
      </c>
      <c r="AU909" s="263" t="s">
        <v>89</v>
      </c>
      <c r="AV909" s="14" t="s">
        <v>89</v>
      </c>
      <c r="AW909" s="14" t="s">
        <v>36</v>
      </c>
      <c r="AX909" s="14" t="s">
        <v>79</v>
      </c>
      <c r="AY909" s="263" t="s">
        <v>170</v>
      </c>
    </row>
    <row r="910" s="14" customFormat="1">
      <c r="A910" s="14"/>
      <c r="B910" s="253"/>
      <c r="C910" s="254"/>
      <c r="D910" s="244" t="s">
        <v>178</v>
      </c>
      <c r="E910" s="255" t="s">
        <v>1</v>
      </c>
      <c r="F910" s="256" t="s">
        <v>829</v>
      </c>
      <c r="G910" s="254"/>
      <c r="H910" s="257">
        <v>23.327999999999999</v>
      </c>
      <c r="I910" s="258"/>
      <c r="J910" s="254"/>
      <c r="K910" s="254"/>
      <c r="L910" s="259"/>
      <c r="M910" s="260"/>
      <c r="N910" s="261"/>
      <c r="O910" s="261"/>
      <c r="P910" s="261"/>
      <c r="Q910" s="261"/>
      <c r="R910" s="261"/>
      <c r="S910" s="261"/>
      <c r="T910" s="26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3" t="s">
        <v>178</v>
      </c>
      <c r="AU910" s="263" t="s">
        <v>89</v>
      </c>
      <c r="AV910" s="14" t="s">
        <v>89</v>
      </c>
      <c r="AW910" s="14" t="s">
        <v>36</v>
      </c>
      <c r="AX910" s="14" t="s">
        <v>79</v>
      </c>
      <c r="AY910" s="263" t="s">
        <v>170</v>
      </c>
    </row>
    <row r="911" s="14" customFormat="1">
      <c r="A911" s="14"/>
      <c r="B911" s="253"/>
      <c r="C911" s="254"/>
      <c r="D911" s="244" t="s">
        <v>178</v>
      </c>
      <c r="E911" s="255" t="s">
        <v>1</v>
      </c>
      <c r="F911" s="256" t="s">
        <v>549</v>
      </c>
      <c r="G911" s="254"/>
      <c r="H911" s="257">
        <v>0.45000000000000001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178</v>
      </c>
      <c r="AU911" s="263" t="s">
        <v>89</v>
      </c>
      <c r="AV911" s="14" t="s">
        <v>89</v>
      </c>
      <c r="AW911" s="14" t="s">
        <v>36</v>
      </c>
      <c r="AX911" s="14" t="s">
        <v>79</v>
      </c>
      <c r="AY911" s="263" t="s">
        <v>170</v>
      </c>
    </row>
    <row r="912" s="13" customFormat="1">
      <c r="A912" s="13"/>
      <c r="B912" s="242"/>
      <c r="C912" s="243"/>
      <c r="D912" s="244" t="s">
        <v>178</v>
      </c>
      <c r="E912" s="245" t="s">
        <v>1</v>
      </c>
      <c r="F912" s="246" t="s">
        <v>830</v>
      </c>
      <c r="G912" s="243"/>
      <c r="H912" s="245" t="s">
        <v>1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178</v>
      </c>
      <c r="AU912" s="252" t="s">
        <v>89</v>
      </c>
      <c r="AV912" s="13" t="s">
        <v>87</v>
      </c>
      <c r="AW912" s="13" t="s">
        <v>36</v>
      </c>
      <c r="AX912" s="13" t="s">
        <v>79</v>
      </c>
      <c r="AY912" s="252" t="s">
        <v>170</v>
      </c>
    </row>
    <row r="913" s="14" customFormat="1">
      <c r="A913" s="14"/>
      <c r="B913" s="253"/>
      <c r="C913" s="254"/>
      <c r="D913" s="244" t="s">
        <v>178</v>
      </c>
      <c r="E913" s="255" t="s">
        <v>1</v>
      </c>
      <c r="F913" s="256" t="s">
        <v>831</v>
      </c>
      <c r="G913" s="254"/>
      <c r="H913" s="257">
        <v>36.700000000000003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178</v>
      </c>
      <c r="AU913" s="263" t="s">
        <v>89</v>
      </c>
      <c r="AV913" s="14" t="s">
        <v>89</v>
      </c>
      <c r="AW913" s="14" t="s">
        <v>36</v>
      </c>
      <c r="AX913" s="14" t="s">
        <v>79</v>
      </c>
      <c r="AY913" s="263" t="s">
        <v>170</v>
      </c>
    </row>
    <row r="914" s="15" customFormat="1">
      <c r="A914" s="15"/>
      <c r="B914" s="264"/>
      <c r="C914" s="265"/>
      <c r="D914" s="244" t="s">
        <v>178</v>
      </c>
      <c r="E914" s="266" t="s">
        <v>1</v>
      </c>
      <c r="F914" s="267" t="s">
        <v>183</v>
      </c>
      <c r="G914" s="265"/>
      <c r="H914" s="268">
        <v>160.47800000000001</v>
      </c>
      <c r="I914" s="269"/>
      <c r="J914" s="265"/>
      <c r="K914" s="265"/>
      <c r="L914" s="270"/>
      <c r="M914" s="271"/>
      <c r="N914" s="272"/>
      <c r="O914" s="272"/>
      <c r="P914" s="272"/>
      <c r="Q914" s="272"/>
      <c r="R914" s="272"/>
      <c r="S914" s="272"/>
      <c r="T914" s="27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4" t="s">
        <v>178</v>
      </c>
      <c r="AU914" s="274" t="s">
        <v>89</v>
      </c>
      <c r="AV914" s="15" t="s">
        <v>176</v>
      </c>
      <c r="AW914" s="15" t="s">
        <v>36</v>
      </c>
      <c r="AX914" s="15" t="s">
        <v>87</v>
      </c>
      <c r="AY914" s="274" t="s">
        <v>170</v>
      </c>
    </row>
    <row r="915" s="2" customFormat="1" ht="24.15" customHeight="1">
      <c r="A915" s="39"/>
      <c r="B915" s="40"/>
      <c r="C915" s="228" t="s">
        <v>832</v>
      </c>
      <c r="D915" s="228" t="s">
        <v>172</v>
      </c>
      <c r="E915" s="229" t="s">
        <v>833</v>
      </c>
      <c r="F915" s="230" t="s">
        <v>834</v>
      </c>
      <c r="G915" s="231" t="s">
        <v>352</v>
      </c>
      <c r="H915" s="232">
        <v>60</v>
      </c>
      <c r="I915" s="233"/>
      <c r="J915" s="234">
        <f>ROUND(I915*H915,2)</f>
        <v>0</v>
      </c>
      <c r="K915" s="235"/>
      <c r="L915" s="45"/>
      <c r="M915" s="236" t="s">
        <v>1</v>
      </c>
      <c r="N915" s="237" t="s">
        <v>44</v>
      </c>
      <c r="O915" s="92"/>
      <c r="P915" s="238">
        <f>O915*H915</f>
        <v>0</v>
      </c>
      <c r="Q915" s="238">
        <v>0</v>
      </c>
      <c r="R915" s="238">
        <f>Q915*H915</f>
        <v>0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176</v>
      </c>
      <c r="AT915" s="240" t="s">
        <v>172</v>
      </c>
      <c r="AU915" s="240" t="s">
        <v>89</v>
      </c>
      <c r="AY915" s="18" t="s">
        <v>170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87</v>
      </c>
      <c r="BK915" s="241">
        <f>ROUND(I915*H915,2)</f>
        <v>0</v>
      </c>
      <c r="BL915" s="18" t="s">
        <v>176</v>
      </c>
      <c r="BM915" s="240" t="s">
        <v>835</v>
      </c>
    </row>
    <row r="916" s="13" customFormat="1">
      <c r="A916" s="13"/>
      <c r="B916" s="242"/>
      <c r="C916" s="243"/>
      <c r="D916" s="244" t="s">
        <v>178</v>
      </c>
      <c r="E916" s="245" t="s">
        <v>1</v>
      </c>
      <c r="F916" s="246" t="s">
        <v>524</v>
      </c>
      <c r="G916" s="243"/>
      <c r="H916" s="245" t="s">
        <v>1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178</v>
      </c>
      <c r="AU916" s="252" t="s">
        <v>89</v>
      </c>
      <c r="AV916" s="13" t="s">
        <v>87</v>
      </c>
      <c r="AW916" s="13" t="s">
        <v>36</v>
      </c>
      <c r="AX916" s="13" t="s">
        <v>79</v>
      </c>
      <c r="AY916" s="252" t="s">
        <v>170</v>
      </c>
    </row>
    <row r="917" s="13" customFormat="1">
      <c r="A917" s="13"/>
      <c r="B917" s="242"/>
      <c r="C917" s="243"/>
      <c r="D917" s="244" t="s">
        <v>178</v>
      </c>
      <c r="E917" s="245" t="s">
        <v>1</v>
      </c>
      <c r="F917" s="246" t="s">
        <v>195</v>
      </c>
      <c r="G917" s="243"/>
      <c r="H917" s="245" t="s">
        <v>1</v>
      </c>
      <c r="I917" s="247"/>
      <c r="J917" s="243"/>
      <c r="K917" s="243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178</v>
      </c>
      <c r="AU917" s="252" t="s">
        <v>89</v>
      </c>
      <c r="AV917" s="13" t="s">
        <v>87</v>
      </c>
      <c r="AW917" s="13" t="s">
        <v>36</v>
      </c>
      <c r="AX917" s="13" t="s">
        <v>79</v>
      </c>
      <c r="AY917" s="252" t="s">
        <v>170</v>
      </c>
    </row>
    <row r="918" s="13" customFormat="1">
      <c r="A918" s="13"/>
      <c r="B918" s="242"/>
      <c r="C918" s="243"/>
      <c r="D918" s="244" t="s">
        <v>178</v>
      </c>
      <c r="E918" s="245" t="s">
        <v>1</v>
      </c>
      <c r="F918" s="246" t="s">
        <v>196</v>
      </c>
      <c r="G918" s="243"/>
      <c r="H918" s="245" t="s">
        <v>1</v>
      </c>
      <c r="I918" s="247"/>
      <c r="J918" s="243"/>
      <c r="K918" s="243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178</v>
      </c>
      <c r="AU918" s="252" t="s">
        <v>89</v>
      </c>
      <c r="AV918" s="13" t="s">
        <v>87</v>
      </c>
      <c r="AW918" s="13" t="s">
        <v>36</v>
      </c>
      <c r="AX918" s="13" t="s">
        <v>79</v>
      </c>
      <c r="AY918" s="252" t="s">
        <v>170</v>
      </c>
    </row>
    <row r="919" s="13" customFormat="1">
      <c r="A919" s="13"/>
      <c r="B919" s="242"/>
      <c r="C919" s="243"/>
      <c r="D919" s="244" t="s">
        <v>178</v>
      </c>
      <c r="E919" s="245" t="s">
        <v>1</v>
      </c>
      <c r="F919" s="246" t="s">
        <v>836</v>
      </c>
      <c r="G919" s="243"/>
      <c r="H919" s="245" t="s">
        <v>1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178</v>
      </c>
      <c r="AU919" s="252" t="s">
        <v>89</v>
      </c>
      <c r="AV919" s="13" t="s">
        <v>87</v>
      </c>
      <c r="AW919" s="13" t="s">
        <v>36</v>
      </c>
      <c r="AX919" s="13" t="s">
        <v>79</v>
      </c>
      <c r="AY919" s="252" t="s">
        <v>170</v>
      </c>
    </row>
    <row r="920" s="13" customFormat="1">
      <c r="A920" s="13"/>
      <c r="B920" s="242"/>
      <c r="C920" s="243"/>
      <c r="D920" s="244" t="s">
        <v>178</v>
      </c>
      <c r="E920" s="245" t="s">
        <v>1</v>
      </c>
      <c r="F920" s="246" t="s">
        <v>582</v>
      </c>
      <c r="G920" s="243"/>
      <c r="H920" s="245" t="s">
        <v>1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178</v>
      </c>
      <c r="AU920" s="252" t="s">
        <v>89</v>
      </c>
      <c r="AV920" s="13" t="s">
        <v>87</v>
      </c>
      <c r="AW920" s="13" t="s">
        <v>36</v>
      </c>
      <c r="AX920" s="13" t="s">
        <v>79</v>
      </c>
      <c r="AY920" s="252" t="s">
        <v>170</v>
      </c>
    </row>
    <row r="921" s="14" customFormat="1">
      <c r="A921" s="14"/>
      <c r="B921" s="253"/>
      <c r="C921" s="254"/>
      <c r="D921" s="244" t="s">
        <v>178</v>
      </c>
      <c r="E921" s="255" t="s">
        <v>1</v>
      </c>
      <c r="F921" s="256" t="s">
        <v>837</v>
      </c>
      <c r="G921" s="254"/>
      <c r="H921" s="257">
        <v>18.199999999999999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178</v>
      </c>
      <c r="AU921" s="263" t="s">
        <v>89</v>
      </c>
      <c r="AV921" s="14" t="s">
        <v>89</v>
      </c>
      <c r="AW921" s="14" t="s">
        <v>36</v>
      </c>
      <c r="AX921" s="14" t="s">
        <v>79</v>
      </c>
      <c r="AY921" s="263" t="s">
        <v>170</v>
      </c>
    </row>
    <row r="922" s="13" customFormat="1">
      <c r="A922" s="13"/>
      <c r="B922" s="242"/>
      <c r="C922" s="243"/>
      <c r="D922" s="244" t="s">
        <v>178</v>
      </c>
      <c r="E922" s="245" t="s">
        <v>1</v>
      </c>
      <c r="F922" s="246" t="s">
        <v>800</v>
      </c>
      <c r="G922" s="243"/>
      <c r="H922" s="245" t="s">
        <v>1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178</v>
      </c>
      <c r="AU922" s="252" t="s">
        <v>89</v>
      </c>
      <c r="AV922" s="13" t="s">
        <v>87</v>
      </c>
      <c r="AW922" s="13" t="s">
        <v>36</v>
      </c>
      <c r="AX922" s="13" t="s">
        <v>79</v>
      </c>
      <c r="AY922" s="252" t="s">
        <v>170</v>
      </c>
    </row>
    <row r="923" s="14" customFormat="1">
      <c r="A923" s="14"/>
      <c r="B923" s="253"/>
      <c r="C923" s="254"/>
      <c r="D923" s="244" t="s">
        <v>178</v>
      </c>
      <c r="E923" s="255" t="s">
        <v>1</v>
      </c>
      <c r="F923" s="256" t="s">
        <v>838</v>
      </c>
      <c r="G923" s="254"/>
      <c r="H923" s="257">
        <v>41.799999999999997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178</v>
      </c>
      <c r="AU923" s="263" t="s">
        <v>89</v>
      </c>
      <c r="AV923" s="14" t="s">
        <v>89</v>
      </c>
      <c r="AW923" s="14" t="s">
        <v>36</v>
      </c>
      <c r="AX923" s="14" t="s">
        <v>79</v>
      </c>
      <c r="AY923" s="263" t="s">
        <v>170</v>
      </c>
    </row>
    <row r="924" s="15" customFormat="1">
      <c r="A924" s="15"/>
      <c r="B924" s="264"/>
      <c r="C924" s="265"/>
      <c r="D924" s="244" t="s">
        <v>178</v>
      </c>
      <c r="E924" s="266" t="s">
        <v>1</v>
      </c>
      <c r="F924" s="267" t="s">
        <v>183</v>
      </c>
      <c r="G924" s="265"/>
      <c r="H924" s="268">
        <v>60</v>
      </c>
      <c r="I924" s="269"/>
      <c r="J924" s="265"/>
      <c r="K924" s="265"/>
      <c r="L924" s="270"/>
      <c r="M924" s="271"/>
      <c r="N924" s="272"/>
      <c r="O924" s="272"/>
      <c r="P924" s="272"/>
      <c r="Q924" s="272"/>
      <c r="R924" s="272"/>
      <c r="S924" s="272"/>
      <c r="T924" s="27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4" t="s">
        <v>178</v>
      </c>
      <c r="AU924" s="274" t="s">
        <v>89</v>
      </c>
      <c r="AV924" s="15" t="s">
        <v>176</v>
      </c>
      <c r="AW924" s="15" t="s">
        <v>36</v>
      </c>
      <c r="AX924" s="15" t="s">
        <v>87</v>
      </c>
      <c r="AY924" s="274" t="s">
        <v>170</v>
      </c>
    </row>
    <row r="925" s="2" customFormat="1" ht="14.4" customHeight="1">
      <c r="A925" s="39"/>
      <c r="B925" s="40"/>
      <c r="C925" s="286" t="s">
        <v>839</v>
      </c>
      <c r="D925" s="286" t="s">
        <v>312</v>
      </c>
      <c r="E925" s="287" t="s">
        <v>840</v>
      </c>
      <c r="F925" s="288" t="s">
        <v>841</v>
      </c>
      <c r="G925" s="289" t="s">
        <v>352</v>
      </c>
      <c r="H925" s="290">
        <v>33</v>
      </c>
      <c r="I925" s="291"/>
      <c r="J925" s="292">
        <f>ROUND(I925*H925,2)</f>
        <v>0</v>
      </c>
      <c r="K925" s="293"/>
      <c r="L925" s="294"/>
      <c r="M925" s="295" t="s">
        <v>1</v>
      </c>
      <c r="N925" s="296" t="s">
        <v>44</v>
      </c>
      <c r="O925" s="92"/>
      <c r="P925" s="238">
        <f>O925*H925</f>
        <v>0</v>
      </c>
      <c r="Q925" s="238">
        <v>0.00029999999999999997</v>
      </c>
      <c r="R925" s="238">
        <f>Q925*H925</f>
        <v>0.0098999999999999991</v>
      </c>
      <c r="S925" s="238">
        <v>0</v>
      </c>
      <c r="T925" s="239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0" t="s">
        <v>233</v>
      </c>
      <c r="AT925" s="240" t="s">
        <v>312</v>
      </c>
      <c r="AU925" s="240" t="s">
        <v>89</v>
      </c>
      <c r="AY925" s="18" t="s">
        <v>170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87</v>
      </c>
      <c r="BK925" s="241">
        <f>ROUND(I925*H925,2)</f>
        <v>0</v>
      </c>
      <c r="BL925" s="18" t="s">
        <v>176</v>
      </c>
      <c r="BM925" s="240" t="s">
        <v>842</v>
      </c>
    </row>
    <row r="926" s="13" customFormat="1">
      <c r="A926" s="13"/>
      <c r="B926" s="242"/>
      <c r="C926" s="243"/>
      <c r="D926" s="244" t="s">
        <v>178</v>
      </c>
      <c r="E926" s="245" t="s">
        <v>1</v>
      </c>
      <c r="F926" s="246" t="s">
        <v>524</v>
      </c>
      <c r="G926" s="243"/>
      <c r="H926" s="245" t="s">
        <v>1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178</v>
      </c>
      <c r="AU926" s="252" t="s">
        <v>89</v>
      </c>
      <c r="AV926" s="13" t="s">
        <v>87</v>
      </c>
      <c r="AW926" s="13" t="s">
        <v>36</v>
      </c>
      <c r="AX926" s="13" t="s">
        <v>79</v>
      </c>
      <c r="AY926" s="252" t="s">
        <v>170</v>
      </c>
    </row>
    <row r="927" s="13" customFormat="1">
      <c r="A927" s="13"/>
      <c r="B927" s="242"/>
      <c r="C927" s="243"/>
      <c r="D927" s="244" t="s">
        <v>178</v>
      </c>
      <c r="E927" s="245" t="s">
        <v>1</v>
      </c>
      <c r="F927" s="246" t="s">
        <v>195</v>
      </c>
      <c r="G927" s="243"/>
      <c r="H927" s="245" t="s">
        <v>1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178</v>
      </c>
      <c r="AU927" s="252" t="s">
        <v>89</v>
      </c>
      <c r="AV927" s="13" t="s">
        <v>87</v>
      </c>
      <c r="AW927" s="13" t="s">
        <v>36</v>
      </c>
      <c r="AX927" s="13" t="s">
        <v>79</v>
      </c>
      <c r="AY927" s="252" t="s">
        <v>170</v>
      </c>
    </row>
    <row r="928" s="13" customFormat="1">
      <c r="A928" s="13"/>
      <c r="B928" s="242"/>
      <c r="C928" s="243"/>
      <c r="D928" s="244" t="s">
        <v>178</v>
      </c>
      <c r="E928" s="245" t="s">
        <v>1</v>
      </c>
      <c r="F928" s="246" t="s">
        <v>196</v>
      </c>
      <c r="G928" s="243"/>
      <c r="H928" s="245" t="s">
        <v>1</v>
      </c>
      <c r="I928" s="247"/>
      <c r="J928" s="243"/>
      <c r="K928" s="243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178</v>
      </c>
      <c r="AU928" s="252" t="s">
        <v>89</v>
      </c>
      <c r="AV928" s="13" t="s">
        <v>87</v>
      </c>
      <c r="AW928" s="13" t="s">
        <v>36</v>
      </c>
      <c r="AX928" s="13" t="s">
        <v>79</v>
      </c>
      <c r="AY928" s="252" t="s">
        <v>170</v>
      </c>
    </row>
    <row r="929" s="13" customFormat="1">
      <c r="A929" s="13"/>
      <c r="B929" s="242"/>
      <c r="C929" s="243"/>
      <c r="D929" s="244" t="s">
        <v>178</v>
      </c>
      <c r="E929" s="245" t="s">
        <v>1</v>
      </c>
      <c r="F929" s="246" t="s">
        <v>843</v>
      </c>
      <c r="G929" s="243"/>
      <c r="H929" s="245" t="s">
        <v>1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178</v>
      </c>
      <c r="AU929" s="252" t="s">
        <v>89</v>
      </c>
      <c r="AV929" s="13" t="s">
        <v>87</v>
      </c>
      <c r="AW929" s="13" t="s">
        <v>36</v>
      </c>
      <c r="AX929" s="13" t="s">
        <v>79</v>
      </c>
      <c r="AY929" s="252" t="s">
        <v>170</v>
      </c>
    </row>
    <row r="930" s="13" customFormat="1">
      <c r="A930" s="13"/>
      <c r="B930" s="242"/>
      <c r="C930" s="243"/>
      <c r="D930" s="244" t="s">
        <v>178</v>
      </c>
      <c r="E930" s="245" t="s">
        <v>1</v>
      </c>
      <c r="F930" s="246" t="s">
        <v>582</v>
      </c>
      <c r="G930" s="243"/>
      <c r="H930" s="245" t="s">
        <v>1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178</v>
      </c>
      <c r="AU930" s="252" t="s">
        <v>89</v>
      </c>
      <c r="AV930" s="13" t="s">
        <v>87</v>
      </c>
      <c r="AW930" s="13" t="s">
        <v>36</v>
      </c>
      <c r="AX930" s="13" t="s">
        <v>79</v>
      </c>
      <c r="AY930" s="252" t="s">
        <v>170</v>
      </c>
    </row>
    <row r="931" s="14" customFormat="1">
      <c r="A931" s="14"/>
      <c r="B931" s="253"/>
      <c r="C931" s="254"/>
      <c r="D931" s="244" t="s">
        <v>178</v>
      </c>
      <c r="E931" s="255" t="s">
        <v>1</v>
      </c>
      <c r="F931" s="256" t="s">
        <v>844</v>
      </c>
      <c r="G931" s="254"/>
      <c r="H931" s="257">
        <v>9.0999999999999996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178</v>
      </c>
      <c r="AU931" s="263" t="s">
        <v>89</v>
      </c>
      <c r="AV931" s="14" t="s">
        <v>89</v>
      </c>
      <c r="AW931" s="14" t="s">
        <v>36</v>
      </c>
      <c r="AX931" s="14" t="s">
        <v>79</v>
      </c>
      <c r="AY931" s="263" t="s">
        <v>170</v>
      </c>
    </row>
    <row r="932" s="13" customFormat="1">
      <c r="A932" s="13"/>
      <c r="B932" s="242"/>
      <c r="C932" s="243"/>
      <c r="D932" s="244" t="s">
        <v>178</v>
      </c>
      <c r="E932" s="245" t="s">
        <v>1</v>
      </c>
      <c r="F932" s="246" t="s">
        <v>800</v>
      </c>
      <c r="G932" s="243"/>
      <c r="H932" s="245" t="s">
        <v>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178</v>
      </c>
      <c r="AU932" s="252" t="s">
        <v>89</v>
      </c>
      <c r="AV932" s="13" t="s">
        <v>87</v>
      </c>
      <c r="AW932" s="13" t="s">
        <v>36</v>
      </c>
      <c r="AX932" s="13" t="s">
        <v>79</v>
      </c>
      <c r="AY932" s="252" t="s">
        <v>170</v>
      </c>
    </row>
    <row r="933" s="14" customFormat="1">
      <c r="A933" s="14"/>
      <c r="B933" s="253"/>
      <c r="C933" s="254"/>
      <c r="D933" s="244" t="s">
        <v>178</v>
      </c>
      <c r="E933" s="255" t="s">
        <v>1</v>
      </c>
      <c r="F933" s="256" t="s">
        <v>845</v>
      </c>
      <c r="G933" s="254"/>
      <c r="H933" s="257">
        <v>20.899999999999999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178</v>
      </c>
      <c r="AU933" s="263" t="s">
        <v>89</v>
      </c>
      <c r="AV933" s="14" t="s">
        <v>89</v>
      </c>
      <c r="AW933" s="14" t="s">
        <v>36</v>
      </c>
      <c r="AX933" s="14" t="s">
        <v>79</v>
      </c>
      <c r="AY933" s="263" t="s">
        <v>170</v>
      </c>
    </row>
    <row r="934" s="15" customFormat="1">
      <c r="A934" s="15"/>
      <c r="B934" s="264"/>
      <c r="C934" s="265"/>
      <c r="D934" s="244" t="s">
        <v>178</v>
      </c>
      <c r="E934" s="266" t="s">
        <v>1</v>
      </c>
      <c r="F934" s="267" t="s">
        <v>183</v>
      </c>
      <c r="G934" s="265"/>
      <c r="H934" s="268">
        <v>30</v>
      </c>
      <c r="I934" s="269"/>
      <c r="J934" s="265"/>
      <c r="K934" s="265"/>
      <c r="L934" s="270"/>
      <c r="M934" s="271"/>
      <c r="N934" s="272"/>
      <c r="O934" s="272"/>
      <c r="P934" s="272"/>
      <c r="Q934" s="272"/>
      <c r="R934" s="272"/>
      <c r="S934" s="272"/>
      <c r="T934" s="27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4" t="s">
        <v>178</v>
      </c>
      <c r="AU934" s="274" t="s">
        <v>89</v>
      </c>
      <c r="AV934" s="15" t="s">
        <v>176</v>
      </c>
      <c r="AW934" s="15" t="s">
        <v>36</v>
      </c>
      <c r="AX934" s="15" t="s">
        <v>87</v>
      </c>
      <c r="AY934" s="274" t="s">
        <v>170</v>
      </c>
    </row>
    <row r="935" s="14" customFormat="1">
      <c r="A935" s="14"/>
      <c r="B935" s="253"/>
      <c r="C935" s="254"/>
      <c r="D935" s="244" t="s">
        <v>178</v>
      </c>
      <c r="E935" s="254"/>
      <c r="F935" s="256" t="s">
        <v>846</v>
      </c>
      <c r="G935" s="254"/>
      <c r="H935" s="257">
        <v>33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178</v>
      </c>
      <c r="AU935" s="263" t="s">
        <v>89</v>
      </c>
      <c r="AV935" s="14" t="s">
        <v>89</v>
      </c>
      <c r="AW935" s="14" t="s">
        <v>4</v>
      </c>
      <c r="AX935" s="14" t="s">
        <v>87</v>
      </c>
      <c r="AY935" s="263" t="s">
        <v>170</v>
      </c>
    </row>
    <row r="936" s="2" customFormat="1" ht="24.15" customHeight="1">
      <c r="A936" s="39"/>
      <c r="B936" s="40"/>
      <c r="C936" s="286" t="s">
        <v>847</v>
      </c>
      <c r="D936" s="286" t="s">
        <v>312</v>
      </c>
      <c r="E936" s="287" t="s">
        <v>848</v>
      </c>
      <c r="F936" s="288" t="s">
        <v>849</v>
      </c>
      <c r="G936" s="289" t="s">
        <v>352</v>
      </c>
      <c r="H936" s="290">
        <v>33</v>
      </c>
      <c r="I936" s="291"/>
      <c r="J936" s="292">
        <f>ROUND(I936*H936,2)</f>
        <v>0</v>
      </c>
      <c r="K936" s="293"/>
      <c r="L936" s="294"/>
      <c r="M936" s="295" t="s">
        <v>1</v>
      </c>
      <c r="N936" s="296" t="s">
        <v>44</v>
      </c>
      <c r="O936" s="92"/>
      <c r="P936" s="238">
        <f>O936*H936</f>
        <v>0</v>
      </c>
      <c r="Q936" s="238">
        <v>0.00010000000000000001</v>
      </c>
      <c r="R936" s="238">
        <f>Q936*H936</f>
        <v>0.0033</v>
      </c>
      <c r="S936" s="238">
        <v>0</v>
      </c>
      <c r="T936" s="239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0" t="s">
        <v>233</v>
      </c>
      <c r="AT936" s="240" t="s">
        <v>312</v>
      </c>
      <c r="AU936" s="240" t="s">
        <v>89</v>
      </c>
      <c r="AY936" s="18" t="s">
        <v>170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87</v>
      </c>
      <c r="BK936" s="241">
        <f>ROUND(I936*H936,2)</f>
        <v>0</v>
      </c>
      <c r="BL936" s="18" t="s">
        <v>176</v>
      </c>
      <c r="BM936" s="240" t="s">
        <v>850</v>
      </c>
    </row>
    <row r="937" s="13" customFormat="1">
      <c r="A937" s="13"/>
      <c r="B937" s="242"/>
      <c r="C937" s="243"/>
      <c r="D937" s="244" t="s">
        <v>178</v>
      </c>
      <c r="E937" s="245" t="s">
        <v>1</v>
      </c>
      <c r="F937" s="246" t="s">
        <v>524</v>
      </c>
      <c r="G937" s="243"/>
      <c r="H937" s="245" t="s">
        <v>1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178</v>
      </c>
      <c r="AU937" s="252" t="s">
        <v>89</v>
      </c>
      <c r="AV937" s="13" t="s">
        <v>87</v>
      </c>
      <c r="AW937" s="13" t="s">
        <v>36</v>
      </c>
      <c r="AX937" s="13" t="s">
        <v>79</v>
      </c>
      <c r="AY937" s="252" t="s">
        <v>170</v>
      </c>
    </row>
    <row r="938" s="13" customFormat="1">
      <c r="A938" s="13"/>
      <c r="B938" s="242"/>
      <c r="C938" s="243"/>
      <c r="D938" s="244" t="s">
        <v>178</v>
      </c>
      <c r="E938" s="245" t="s">
        <v>1</v>
      </c>
      <c r="F938" s="246" t="s">
        <v>195</v>
      </c>
      <c r="G938" s="243"/>
      <c r="H938" s="245" t="s">
        <v>1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2" t="s">
        <v>178</v>
      </c>
      <c r="AU938" s="252" t="s">
        <v>89</v>
      </c>
      <c r="AV938" s="13" t="s">
        <v>87</v>
      </c>
      <c r="AW938" s="13" t="s">
        <v>36</v>
      </c>
      <c r="AX938" s="13" t="s">
        <v>79</v>
      </c>
      <c r="AY938" s="252" t="s">
        <v>170</v>
      </c>
    </row>
    <row r="939" s="13" customFormat="1">
      <c r="A939" s="13"/>
      <c r="B939" s="242"/>
      <c r="C939" s="243"/>
      <c r="D939" s="244" t="s">
        <v>178</v>
      </c>
      <c r="E939" s="245" t="s">
        <v>1</v>
      </c>
      <c r="F939" s="246" t="s">
        <v>196</v>
      </c>
      <c r="G939" s="243"/>
      <c r="H939" s="245" t="s">
        <v>1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178</v>
      </c>
      <c r="AU939" s="252" t="s">
        <v>89</v>
      </c>
      <c r="AV939" s="13" t="s">
        <v>87</v>
      </c>
      <c r="AW939" s="13" t="s">
        <v>36</v>
      </c>
      <c r="AX939" s="13" t="s">
        <v>79</v>
      </c>
      <c r="AY939" s="252" t="s">
        <v>170</v>
      </c>
    </row>
    <row r="940" s="13" customFormat="1">
      <c r="A940" s="13"/>
      <c r="B940" s="242"/>
      <c r="C940" s="243"/>
      <c r="D940" s="244" t="s">
        <v>178</v>
      </c>
      <c r="E940" s="245" t="s">
        <v>1</v>
      </c>
      <c r="F940" s="246" t="s">
        <v>843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178</v>
      </c>
      <c r="AU940" s="252" t="s">
        <v>89</v>
      </c>
      <c r="AV940" s="13" t="s">
        <v>87</v>
      </c>
      <c r="AW940" s="13" t="s">
        <v>36</v>
      </c>
      <c r="AX940" s="13" t="s">
        <v>79</v>
      </c>
      <c r="AY940" s="252" t="s">
        <v>170</v>
      </c>
    </row>
    <row r="941" s="13" customFormat="1">
      <c r="A941" s="13"/>
      <c r="B941" s="242"/>
      <c r="C941" s="243"/>
      <c r="D941" s="244" t="s">
        <v>178</v>
      </c>
      <c r="E941" s="245" t="s">
        <v>1</v>
      </c>
      <c r="F941" s="246" t="s">
        <v>582</v>
      </c>
      <c r="G941" s="243"/>
      <c r="H941" s="245" t="s">
        <v>1</v>
      </c>
      <c r="I941" s="247"/>
      <c r="J941" s="243"/>
      <c r="K941" s="243"/>
      <c r="L941" s="248"/>
      <c r="M941" s="249"/>
      <c r="N941" s="250"/>
      <c r="O941" s="250"/>
      <c r="P941" s="250"/>
      <c r="Q941" s="250"/>
      <c r="R941" s="250"/>
      <c r="S941" s="250"/>
      <c r="T941" s="25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2" t="s">
        <v>178</v>
      </c>
      <c r="AU941" s="252" t="s">
        <v>89</v>
      </c>
      <c r="AV941" s="13" t="s">
        <v>87</v>
      </c>
      <c r="AW941" s="13" t="s">
        <v>36</v>
      </c>
      <c r="AX941" s="13" t="s">
        <v>79</v>
      </c>
      <c r="AY941" s="252" t="s">
        <v>170</v>
      </c>
    </row>
    <row r="942" s="14" customFormat="1">
      <c r="A942" s="14"/>
      <c r="B942" s="253"/>
      <c r="C942" s="254"/>
      <c r="D942" s="244" t="s">
        <v>178</v>
      </c>
      <c r="E942" s="255" t="s">
        <v>1</v>
      </c>
      <c r="F942" s="256" t="s">
        <v>844</v>
      </c>
      <c r="G942" s="254"/>
      <c r="H942" s="257">
        <v>9.0999999999999996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178</v>
      </c>
      <c r="AU942" s="263" t="s">
        <v>89</v>
      </c>
      <c r="AV942" s="14" t="s">
        <v>89</v>
      </c>
      <c r="AW942" s="14" t="s">
        <v>36</v>
      </c>
      <c r="AX942" s="14" t="s">
        <v>79</v>
      </c>
      <c r="AY942" s="263" t="s">
        <v>170</v>
      </c>
    </row>
    <row r="943" s="13" customFormat="1">
      <c r="A943" s="13"/>
      <c r="B943" s="242"/>
      <c r="C943" s="243"/>
      <c r="D943" s="244" t="s">
        <v>178</v>
      </c>
      <c r="E943" s="245" t="s">
        <v>1</v>
      </c>
      <c r="F943" s="246" t="s">
        <v>800</v>
      </c>
      <c r="G943" s="243"/>
      <c r="H943" s="245" t="s">
        <v>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178</v>
      </c>
      <c r="AU943" s="252" t="s">
        <v>89</v>
      </c>
      <c r="AV943" s="13" t="s">
        <v>87</v>
      </c>
      <c r="AW943" s="13" t="s">
        <v>36</v>
      </c>
      <c r="AX943" s="13" t="s">
        <v>79</v>
      </c>
      <c r="AY943" s="252" t="s">
        <v>170</v>
      </c>
    </row>
    <row r="944" s="14" customFormat="1">
      <c r="A944" s="14"/>
      <c r="B944" s="253"/>
      <c r="C944" s="254"/>
      <c r="D944" s="244" t="s">
        <v>178</v>
      </c>
      <c r="E944" s="255" t="s">
        <v>1</v>
      </c>
      <c r="F944" s="256" t="s">
        <v>845</v>
      </c>
      <c r="G944" s="254"/>
      <c r="H944" s="257">
        <v>20.899999999999999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178</v>
      </c>
      <c r="AU944" s="263" t="s">
        <v>89</v>
      </c>
      <c r="AV944" s="14" t="s">
        <v>89</v>
      </c>
      <c r="AW944" s="14" t="s">
        <v>36</v>
      </c>
      <c r="AX944" s="14" t="s">
        <v>79</v>
      </c>
      <c r="AY944" s="263" t="s">
        <v>170</v>
      </c>
    </row>
    <row r="945" s="15" customFormat="1">
      <c r="A945" s="15"/>
      <c r="B945" s="264"/>
      <c r="C945" s="265"/>
      <c r="D945" s="244" t="s">
        <v>178</v>
      </c>
      <c r="E945" s="266" t="s">
        <v>1</v>
      </c>
      <c r="F945" s="267" t="s">
        <v>183</v>
      </c>
      <c r="G945" s="265"/>
      <c r="H945" s="268">
        <v>30</v>
      </c>
      <c r="I945" s="269"/>
      <c r="J945" s="265"/>
      <c r="K945" s="265"/>
      <c r="L945" s="270"/>
      <c r="M945" s="271"/>
      <c r="N945" s="272"/>
      <c r="O945" s="272"/>
      <c r="P945" s="272"/>
      <c r="Q945" s="272"/>
      <c r="R945" s="272"/>
      <c r="S945" s="272"/>
      <c r="T945" s="273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4" t="s">
        <v>178</v>
      </c>
      <c r="AU945" s="274" t="s">
        <v>89</v>
      </c>
      <c r="AV945" s="15" t="s">
        <v>176</v>
      </c>
      <c r="AW945" s="15" t="s">
        <v>36</v>
      </c>
      <c r="AX945" s="15" t="s">
        <v>87</v>
      </c>
      <c r="AY945" s="274" t="s">
        <v>170</v>
      </c>
    </row>
    <row r="946" s="14" customFormat="1">
      <c r="A946" s="14"/>
      <c r="B946" s="253"/>
      <c r="C946" s="254"/>
      <c r="D946" s="244" t="s">
        <v>178</v>
      </c>
      <c r="E946" s="254"/>
      <c r="F946" s="256" t="s">
        <v>846</v>
      </c>
      <c r="G946" s="254"/>
      <c r="H946" s="257">
        <v>33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178</v>
      </c>
      <c r="AU946" s="263" t="s">
        <v>89</v>
      </c>
      <c r="AV946" s="14" t="s">
        <v>89</v>
      </c>
      <c r="AW946" s="14" t="s">
        <v>4</v>
      </c>
      <c r="AX946" s="14" t="s">
        <v>87</v>
      </c>
      <c r="AY946" s="263" t="s">
        <v>170</v>
      </c>
    </row>
    <row r="947" s="2" customFormat="1" ht="37.8" customHeight="1">
      <c r="A947" s="39"/>
      <c r="B947" s="40"/>
      <c r="C947" s="228" t="s">
        <v>851</v>
      </c>
      <c r="D947" s="228" t="s">
        <v>172</v>
      </c>
      <c r="E947" s="229" t="s">
        <v>852</v>
      </c>
      <c r="F947" s="230" t="s">
        <v>853</v>
      </c>
      <c r="G947" s="231" t="s">
        <v>175</v>
      </c>
      <c r="H947" s="232">
        <v>36.700000000000003</v>
      </c>
      <c r="I947" s="233"/>
      <c r="J947" s="234">
        <f>ROUND(I947*H947,2)</f>
        <v>0</v>
      </c>
      <c r="K947" s="235"/>
      <c r="L947" s="45"/>
      <c r="M947" s="236" t="s">
        <v>1</v>
      </c>
      <c r="N947" s="237" t="s">
        <v>44</v>
      </c>
      <c r="O947" s="92"/>
      <c r="P947" s="238">
        <f>O947*H947</f>
        <v>0</v>
      </c>
      <c r="Q947" s="238">
        <v>0.0085199999999999998</v>
      </c>
      <c r="R947" s="238">
        <f>Q947*H947</f>
        <v>0.31268400000000002</v>
      </c>
      <c r="S947" s="238">
        <v>0</v>
      </c>
      <c r="T947" s="239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0" t="s">
        <v>176</v>
      </c>
      <c r="AT947" s="240" t="s">
        <v>172</v>
      </c>
      <c r="AU947" s="240" t="s">
        <v>89</v>
      </c>
      <c r="AY947" s="18" t="s">
        <v>170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87</v>
      </c>
      <c r="BK947" s="241">
        <f>ROUND(I947*H947,2)</f>
        <v>0</v>
      </c>
      <c r="BL947" s="18" t="s">
        <v>176</v>
      </c>
      <c r="BM947" s="240" t="s">
        <v>854</v>
      </c>
    </row>
    <row r="948" s="13" customFormat="1">
      <c r="A948" s="13"/>
      <c r="B948" s="242"/>
      <c r="C948" s="243"/>
      <c r="D948" s="244" t="s">
        <v>178</v>
      </c>
      <c r="E948" s="245" t="s">
        <v>1</v>
      </c>
      <c r="F948" s="246" t="s">
        <v>524</v>
      </c>
      <c r="G948" s="243"/>
      <c r="H948" s="245" t="s">
        <v>1</v>
      </c>
      <c r="I948" s="247"/>
      <c r="J948" s="243"/>
      <c r="K948" s="243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178</v>
      </c>
      <c r="AU948" s="252" t="s">
        <v>89</v>
      </c>
      <c r="AV948" s="13" t="s">
        <v>87</v>
      </c>
      <c r="AW948" s="13" t="s">
        <v>36</v>
      </c>
      <c r="AX948" s="13" t="s">
        <v>79</v>
      </c>
      <c r="AY948" s="252" t="s">
        <v>170</v>
      </c>
    </row>
    <row r="949" s="13" customFormat="1">
      <c r="A949" s="13"/>
      <c r="B949" s="242"/>
      <c r="C949" s="243"/>
      <c r="D949" s="244" t="s">
        <v>178</v>
      </c>
      <c r="E949" s="245" t="s">
        <v>1</v>
      </c>
      <c r="F949" s="246" t="s">
        <v>195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178</v>
      </c>
      <c r="AU949" s="252" t="s">
        <v>89</v>
      </c>
      <c r="AV949" s="13" t="s">
        <v>87</v>
      </c>
      <c r="AW949" s="13" t="s">
        <v>36</v>
      </c>
      <c r="AX949" s="13" t="s">
        <v>79</v>
      </c>
      <c r="AY949" s="252" t="s">
        <v>170</v>
      </c>
    </row>
    <row r="950" s="13" customFormat="1">
      <c r="A950" s="13"/>
      <c r="B950" s="242"/>
      <c r="C950" s="243"/>
      <c r="D950" s="244" t="s">
        <v>178</v>
      </c>
      <c r="E950" s="245" t="s">
        <v>1</v>
      </c>
      <c r="F950" s="246" t="s">
        <v>547</v>
      </c>
      <c r="G950" s="243"/>
      <c r="H950" s="245" t="s">
        <v>1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178</v>
      </c>
      <c r="AU950" s="252" t="s">
        <v>89</v>
      </c>
      <c r="AV950" s="13" t="s">
        <v>87</v>
      </c>
      <c r="AW950" s="13" t="s">
        <v>36</v>
      </c>
      <c r="AX950" s="13" t="s">
        <v>79</v>
      </c>
      <c r="AY950" s="252" t="s">
        <v>170</v>
      </c>
    </row>
    <row r="951" s="13" customFormat="1">
      <c r="A951" s="13"/>
      <c r="B951" s="242"/>
      <c r="C951" s="243"/>
      <c r="D951" s="244" t="s">
        <v>178</v>
      </c>
      <c r="E951" s="245" t="s">
        <v>1</v>
      </c>
      <c r="F951" s="246" t="s">
        <v>855</v>
      </c>
      <c r="G951" s="243"/>
      <c r="H951" s="245" t="s">
        <v>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178</v>
      </c>
      <c r="AU951" s="252" t="s">
        <v>89</v>
      </c>
      <c r="AV951" s="13" t="s">
        <v>87</v>
      </c>
      <c r="AW951" s="13" t="s">
        <v>36</v>
      </c>
      <c r="AX951" s="13" t="s">
        <v>79</v>
      </c>
      <c r="AY951" s="252" t="s">
        <v>170</v>
      </c>
    </row>
    <row r="952" s="14" customFormat="1">
      <c r="A952" s="14"/>
      <c r="B952" s="253"/>
      <c r="C952" s="254"/>
      <c r="D952" s="244" t="s">
        <v>178</v>
      </c>
      <c r="E952" s="255" t="s">
        <v>1</v>
      </c>
      <c r="F952" s="256" t="s">
        <v>831</v>
      </c>
      <c r="G952" s="254"/>
      <c r="H952" s="257">
        <v>36.700000000000003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178</v>
      </c>
      <c r="AU952" s="263" t="s">
        <v>89</v>
      </c>
      <c r="AV952" s="14" t="s">
        <v>89</v>
      </c>
      <c r="AW952" s="14" t="s">
        <v>36</v>
      </c>
      <c r="AX952" s="14" t="s">
        <v>79</v>
      </c>
      <c r="AY952" s="263" t="s">
        <v>170</v>
      </c>
    </row>
    <row r="953" s="15" customFormat="1">
      <c r="A953" s="15"/>
      <c r="B953" s="264"/>
      <c r="C953" s="265"/>
      <c r="D953" s="244" t="s">
        <v>178</v>
      </c>
      <c r="E953" s="266" t="s">
        <v>1</v>
      </c>
      <c r="F953" s="267" t="s">
        <v>183</v>
      </c>
      <c r="G953" s="265"/>
      <c r="H953" s="268">
        <v>36.700000000000003</v>
      </c>
      <c r="I953" s="269"/>
      <c r="J953" s="265"/>
      <c r="K953" s="265"/>
      <c r="L953" s="270"/>
      <c r="M953" s="271"/>
      <c r="N953" s="272"/>
      <c r="O953" s="272"/>
      <c r="P953" s="272"/>
      <c r="Q953" s="272"/>
      <c r="R953" s="272"/>
      <c r="S953" s="272"/>
      <c r="T953" s="27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4" t="s">
        <v>178</v>
      </c>
      <c r="AU953" s="274" t="s">
        <v>89</v>
      </c>
      <c r="AV953" s="15" t="s">
        <v>176</v>
      </c>
      <c r="AW953" s="15" t="s">
        <v>36</v>
      </c>
      <c r="AX953" s="15" t="s">
        <v>87</v>
      </c>
      <c r="AY953" s="274" t="s">
        <v>170</v>
      </c>
    </row>
    <row r="954" s="2" customFormat="1" ht="24.15" customHeight="1">
      <c r="A954" s="39"/>
      <c r="B954" s="40"/>
      <c r="C954" s="286" t="s">
        <v>856</v>
      </c>
      <c r="D954" s="286" t="s">
        <v>312</v>
      </c>
      <c r="E954" s="287" t="s">
        <v>857</v>
      </c>
      <c r="F954" s="288" t="s">
        <v>858</v>
      </c>
      <c r="G954" s="289" t="s">
        <v>175</v>
      </c>
      <c r="H954" s="290">
        <v>40.369999999999997</v>
      </c>
      <c r="I954" s="291"/>
      <c r="J954" s="292">
        <f>ROUND(I954*H954,2)</f>
        <v>0</v>
      </c>
      <c r="K954" s="293"/>
      <c r="L954" s="294"/>
      <c r="M954" s="295" t="s">
        <v>1</v>
      </c>
      <c r="N954" s="296" t="s">
        <v>44</v>
      </c>
      <c r="O954" s="92"/>
      <c r="P954" s="238">
        <f>O954*H954</f>
        <v>0</v>
      </c>
      <c r="Q954" s="238">
        <v>0.0030000000000000001</v>
      </c>
      <c r="R954" s="238">
        <f>Q954*H954</f>
        <v>0.12111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233</v>
      </c>
      <c r="AT954" s="240" t="s">
        <v>312</v>
      </c>
      <c r="AU954" s="240" t="s">
        <v>89</v>
      </c>
      <c r="AY954" s="18" t="s">
        <v>170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87</v>
      </c>
      <c r="BK954" s="241">
        <f>ROUND(I954*H954,2)</f>
        <v>0</v>
      </c>
      <c r="BL954" s="18" t="s">
        <v>176</v>
      </c>
      <c r="BM954" s="240" t="s">
        <v>859</v>
      </c>
    </row>
    <row r="955" s="14" customFormat="1">
      <c r="A955" s="14"/>
      <c r="B955" s="253"/>
      <c r="C955" s="254"/>
      <c r="D955" s="244" t="s">
        <v>178</v>
      </c>
      <c r="E955" s="254"/>
      <c r="F955" s="256" t="s">
        <v>860</v>
      </c>
      <c r="G955" s="254"/>
      <c r="H955" s="257">
        <v>40.369999999999997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178</v>
      </c>
      <c r="AU955" s="263" t="s">
        <v>89</v>
      </c>
      <c r="AV955" s="14" t="s">
        <v>89</v>
      </c>
      <c r="AW955" s="14" t="s">
        <v>4</v>
      </c>
      <c r="AX955" s="14" t="s">
        <v>87</v>
      </c>
      <c r="AY955" s="263" t="s">
        <v>170</v>
      </c>
    </row>
    <row r="956" s="2" customFormat="1" ht="37.8" customHeight="1">
      <c r="A956" s="39"/>
      <c r="B956" s="40"/>
      <c r="C956" s="228" t="s">
        <v>861</v>
      </c>
      <c r="D956" s="228" t="s">
        <v>172</v>
      </c>
      <c r="E956" s="229" t="s">
        <v>862</v>
      </c>
      <c r="F956" s="230" t="s">
        <v>863</v>
      </c>
      <c r="G956" s="231" t="s">
        <v>175</v>
      </c>
      <c r="H956" s="232">
        <v>126.768</v>
      </c>
      <c r="I956" s="233"/>
      <c r="J956" s="234">
        <f>ROUND(I956*H956,2)</f>
        <v>0</v>
      </c>
      <c r="K956" s="235"/>
      <c r="L956" s="45"/>
      <c r="M956" s="236" t="s">
        <v>1</v>
      </c>
      <c r="N956" s="237" t="s">
        <v>44</v>
      </c>
      <c r="O956" s="92"/>
      <c r="P956" s="238">
        <f>O956*H956</f>
        <v>0</v>
      </c>
      <c r="Q956" s="238">
        <v>0.0086</v>
      </c>
      <c r="R956" s="238">
        <f>Q956*H956</f>
        <v>1.0902048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176</v>
      </c>
      <c r="AT956" s="240" t="s">
        <v>172</v>
      </c>
      <c r="AU956" s="240" t="s">
        <v>89</v>
      </c>
      <c r="AY956" s="18" t="s">
        <v>170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87</v>
      </c>
      <c r="BK956" s="241">
        <f>ROUND(I956*H956,2)</f>
        <v>0</v>
      </c>
      <c r="BL956" s="18" t="s">
        <v>176</v>
      </c>
      <c r="BM956" s="240" t="s">
        <v>864</v>
      </c>
    </row>
    <row r="957" s="13" customFormat="1">
      <c r="A957" s="13"/>
      <c r="B957" s="242"/>
      <c r="C957" s="243"/>
      <c r="D957" s="244" t="s">
        <v>178</v>
      </c>
      <c r="E957" s="245" t="s">
        <v>1</v>
      </c>
      <c r="F957" s="246" t="s">
        <v>524</v>
      </c>
      <c r="G957" s="243"/>
      <c r="H957" s="245" t="s">
        <v>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178</v>
      </c>
      <c r="AU957" s="252" t="s">
        <v>89</v>
      </c>
      <c r="AV957" s="13" t="s">
        <v>87</v>
      </c>
      <c r="AW957" s="13" t="s">
        <v>36</v>
      </c>
      <c r="AX957" s="13" t="s">
        <v>79</v>
      </c>
      <c r="AY957" s="252" t="s">
        <v>170</v>
      </c>
    </row>
    <row r="958" s="13" customFormat="1">
      <c r="A958" s="13"/>
      <c r="B958" s="242"/>
      <c r="C958" s="243"/>
      <c r="D958" s="244" t="s">
        <v>178</v>
      </c>
      <c r="E958" s="245" t="s">
        <v>1</v>
      </c>
      <c r="F958" s="246" t="s">
        <v>195</v>
      </c>
      <c r="G958" s="243"/>
      <c r="H958" s="245" t="s">
        <v>1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178</v>
      </c>
      <c r="AU958" s="252" t="s">
        <v>89</v>
      </c>
      <c r="AV958" s="13" t="s">
        <v>87</v>
      </c>
      <c r="AW958" s="13" t="s">
        <v>36</v>
      </c>
      <c r="AX958" s="13" t="s">
        <v>79</v>
      </c>
      <c r="AY958" s="252" t="s">
        <v>170</v>
      </c>
    </row>
    <row r="959" s="13" customFormat="1">
      <c r="A959" s="13"/>
      <c r="B959" s="242"/>
      <c r="C959" s="243"/>
      <c r="D959" s="244" t="s">
        <v>178</v>
      </c>
      <c r="E959" s="245" t="s">
        <v>1</v>
      </c>
      <c r="F959" s="246" t="s">
        <v>547</v>
      </c>
      <c r="G959" s="243"/>
      <c r="H959" s="245" t="s">
        <v>1</v>
      </c>
      <c r="I959" s="247"/>
      <c r="J959" s="243"/>
      <c r="K959" s="243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178</v>
      </c>
      <c r="AU959" s="252" t="s">
        <v>89</v>
      </c>
      <c r="AV959" s="13" t="s">
        <v>87</v>
      </c>
      <c r="AW959" s="13" t="s">
        <v>36</v>
      </c>
      <c r="AX959" s="13" t="s">
        <v>79</v>
      </c>
      <c r="AY959" s="252" t="s">
        <v>170</v>
      </c>
    </row>
    <row r="960" s="13" customFormat="1">
      <c r="A960" s="13"/>
      <c r="B960" s="242"/>
      <c r="C960" s="243"/>
      <c r="D960" s="244" t="s">
        <v>178</v>
      </c>
      <c r="E960" s="245" t="s">
        <v>1</v>
      </c>
      <c r="F960" s="246" t="s">
        <v>865</v>
      </c>
      <c r="G960" s="243"/>
      <c r="H960" s="245" t="s">
        <v>1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178</v>
      </c>
      <c r="AU960" s="252" t="s">
        <v>89</v>
      </c>
      <c r="AV960" s="13" t="s">
        <v>87</v>
      </c>
      <c r="AW960" s="13" t="s">
        <v>36</v>
      </c>
      <c r="AX960" s="13" t="s">
        <v>79</v>
      </c>
      <c r="AY960" s="252" t="s">
        <v>170</v>
      </c>
    </row>
    <row r="961" s="14" customFormat="1">
      <c r="A961" s="14"/>
      <c r="B961" s="253"/>
      <c r="C961" s="254"/>
      <c r="D961" s="244" t="s">
        <v>178</v>
      </c>
      <c r="E961" s="255" t="s">
        <v>1</v>
      </c>
      <c r="F961" s="256" t="s">
        <v>828</v>
      </c>
      <c r="G961" s="254"/>
      <c r="H961" s="257">
        <v>100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178</v>
      </c>
      <c r="AU961" s="263" t="s">
        <v>89</v>
      </c>
      <c r="AV961" s="14" t="s">
        <v>89</v>
      </c>
      <c r="AW961" s="14" t="s">
        <v>36</v>
      </c>
      <c r="AX961" s="14" t="s">
        <v>79</v>
      </c>
      <c r="AY961" s="263" t="s">
        <v>170</v>
      </c>
    </row>
    <row r="962" s="14" customFormat="1">
      <c r="A962" s="14"/>
      <c r="B962" s="253"/>
      <c r="C962" s="254"/>
      <c r="D962" s="244" t="s">
        <v>178</v>
      </c>
      <c r="E962" s="255" t="s">
        <v>1</v>
      </c>
      <c r="F962" s="256" t="s">
        <v>866</v>
      </c>
      <c r="G962" s="254"/>
      <c r="H962" s="257">
        <v>26.318000000000001</v>
      </c>
      <c r="I962" s="258"/>
      <c r="J962" s="254"/>
      <c r="K962" s="254"/>
      <c r="L962" s="259"/>
      <c r="M962" s="260"/>
      <c r="N962" s="261"/>
      <c r="O962" s="261"/>
      <c r="P962" s="261"/>
      <c r="Q962" s="261"/>
      <c r="R962" s="261"/>
      <c r="S962" s="261"/>
      <c r="T962" s="26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3" t="s">
        <v>178</v>
      </c>
      <c r="AU962" s="263" t="s">
        <v>89</v>
      </c>
      <c r="AV962" s="14" t="s">
        <v>89</v>
      </c>
      <c r="AW962" s="14" t="s">
        <v>36</v>
      </c>
      <c r="AX962" s="14" t="s">
        <v>79</v>
      </c>
      <c r="AY962" s="263" t="s">
        <v>170</v>
      </c>
    </row>
    <row r="963" s="14" customFormat="1">
      <c r="A963" s="14"/>
      <c r="B963" s="253"/>
      <c r="C963" s="254"/>
      <c r="D963" s="244" t="s">
        <v>178</v>
      </c>
      <c r="E963" s="255" t="s">
        <v>1</v>
      </c>
      <c r="F963" s="256" t="s">
        <v>549</v>
      </c>
      <c r="G963" s="254"/>
      <c r="H963" s="257">
        <v>0.45000000000000001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178</v>
      </c>
      <c r="AU963" s="263" t="s">
        <v>89</v>
      </c>
      <c r="AV963" s="14" t="s">
        <v>89</v>
      </c>
      <c r="AW963" s="14" t="s">
        <v>36</v>
      </c>
      <c r="AX963" s="14" t="s">
        <v>79</v>
      </c>
      <c r="AY963" s="263" t="s">
        <v>170</v>
      </c>
    </row>
    <row r="964" s="15" customFormat="1">
      <c r="A964" s="15"/>
      <c r="B964" s="264"/>
      <c r="C964" s="265"/>
      <c r="D964" s="244" t="s">
        <v>178</v>
      </c>
      <c r="E964" s="266" t="s">
        <v>1</v>
      </c>
      <c r="F964" s="267" t="s">
        <v>183</v>
      </c>
      <c r="G964" s="265"/>
      <c r="H964" s="268">
        <v>126.768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4" t="s">
        <v>178</v>
      </c>
      <c r="AU964" s="274" t="s">
        <v>89</v>
      </c>
      <c r="AV964" s="15" t="s">
        <v>176</v>
      </c>
      <c r="AW964" s="15" t="s">
        <v>36</v>
      </c>
      <c r="AX964" s="15" t="s">
        <v>87</v>
      </c>
      <c r="AY964" s="274" t="s">
        <v>170</v>
      </c>
    </row>
    <row r="965" s="2" customFormat="1" ht="14.4" customHeight="1">
      <c r="A965" s="39"/>
      <c r="B965" s="40"/>
      <c r="C965" s="286" t="s">
        <v>867</v>
      </c>
      <c r="D965" s="286" t="s">
        <v>312</v>
      </c>
      <c r="E965" s="287" t="s">
        <v>868</v>
      </c>
      <c r="F965" s="288" t="s">
        <v>869</v>
      </c>
      <c r="G965" s="289" t="s">
        <v>175</v>
      </c>
      <c r="H965" s="290">
        <v>139.44499999999999</v>
      </c>
      <c r="I965" s="291"/>
      <c r="J965" s="292">
        <f>ROUND(I965*H965,2)</f>
        <v>0</v>
      </c>
      <c r="K965" s="293"/>
      <c r="L965" s="294"/>
      <c r="M965" s="295" t="s">
        <v>1</v>
      </c>
      <c r="N965" s="296" t="s">
        <v>44</v>
      </c>
      <c r="O965" s="92"/>
      <c r="P965" s="238">
        <f>O965*H965</f>
        <v>0</v>
      </c>
      <c r="Q965" s="238">
        <v>0.0023</v>
      </c>
      <c r="R965" s="238">
        <f>Q965*H965</f>
        <v>0.32072349999999999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233</v>
      </c>
      <c r="AT965" s="240" t="s">
        <v>312</v>
      </c>
      <c r="AU965" s="240" t="s">
        <v>89</v>
      </c>
      <c r="AY965" s="18" t="s">
        <v>170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87</v>
      </c>
      <c r="BK965" s="241">
        <f>ROUND(I965*H965,2)</f>
        <v>0</v>
      </c>
      <c r="BL965" s="18" t="s">
        <v>176</v>
      </c>
      <c r="BM965" s="240" t="s">
        <v>870</v>
      </c>
    </row>
    <row r="966" s="14" customFormat="1">
      <c r="A966" s="14"/>
      <c r="B966" s="253"/>
      <c r="C966" s="254"/>
      <c r="D966" s="244" t="s">
        <v>178</v>
      </c>
      <c r="E966" s="254"/>
      <c r="F966" s="256" t="s">
        <v>871</v>
      </c>
      <c r="G966" s="254"/>
      <c r="H966" s="257">
        <v>139.44499999999999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178</v>
      </c>
      <c r="AU966" s="263" t="s">
        <v>89</v>
      </c>
      <c r="AV966" s="14" t="s">
        <v>89</v>
      </c>
      <c r="AW966" s="14" t="s">
        <v>4</v>
      </c>
      <c r="AX966" s="14" t="s">
        <v>87</v>
      </c>
      <c r="AY966" s="263" t="s">
        <v>170</v>
      </c>
    </row>
    <row r="967" s="2" customFormat="1" ht="24.15" customHeight="1">
      <c r="A967" s="39"/>
      <c r="B967" s="40"/>
      <c r="C967" s="228" t="s">
        <v>872</v>
      </c>
      <c r="D967" s="228" t="s">
        <v>172</v>
      </c>
      <c r="E967" s="229" t="s">
        <v>873</v>
      </c>
      <c r="F967" s="230" t="s">
        <v>874</v>
      </c>
      <c r="G967" s="231" t="s">
        <v>352</v>
      </c>
      <c r="H967" s="232">
        <v>34.399999999999999</v>
      </c>
      <c r="I967" s="233"/>
      <c r="J967" s="234">
        <f>ROUND(I967*H967,2)</f>
        <v>0</v>
      </c>
      <c r="K967" s="235"/>
      <c r="L967" s="45"/>
      <c r="M967" s="236" t="s">
        <v>1</v>
      </c>
      <c r="N967" s="237" t="s">
        <v>44</v>
      </c>
      <c r="O967" s="92"/>
      <c r="P967" s="238">
        <f>O967*H967</f>
        <v>0</v>
      </c>
      <c r="Q967" s="238">
        <v>3.0000000000000001E-05</v>
      </c>
      <c r="R967" s="238">
        <f>Q967*H967</f>
        <v>0.0010319999999999999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176</v>
      </c>
      <c r="AT967" s="240" t="s">
        <v>172</v>
      </c>
      <c r="AU967" s="240" t="s">
        <v>89</v>
      </c>
      <c r="AY967" s="18" t="s">
        <v>170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87</v>
      </c>
      <c r="BK967" s="241">
        <f>ROUND(I967*H967,2)</f>
        <v>0</v>
      </c>
      <c r="BL967" s="18" t="s">
        <v>176</v>
      </c>
      <c r="BM967" s="240" t="s">
        <v>875</v>
      </c>
    </row>
    <row r="968" s="13" customFormat="1">
      <c r="A968" s="13"/>
      <c r="B968" s="242"/>
      <c r="C968" s="243"/>
      <c r="D968" s="244" t="s">
        <v>178</v>
      </c>
      <c r="E968" s="245" t="s">
        <v>1</v>
      </c>
      <c r="F968" s="246" t="s">
        <v>524</v>
      </c>
      <c r="G968" s="243"/>
      <c r="H968" s="245" t="s">
        <v>1</v>
      </c>
      <c r="I968" s="247"/>
      <c r="J968" s="243"/>
      <c r="K968" s="243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178</v>
      </c>
      <c r="AU968" s="252" t="s">
        <v>89</v>
      </c>
      <c r="AV968" s="13" t="s">
        <v>87</v>
      </c>
      <c r="AW968" s="13" t="s">
        <v>36</v>
      </c>
      <c r="AX968" s="13" t="s">
        <v>79</v>
      </c>
      <c r="AY968" s="252" t="s">
        <v>170</v>
      </c>
    </row>
    <row r="969" s="13" customFormat="1">
      <c r="A969" s="13"/>
      <c r="B969" s="242"/>
      <c r="C969" s="243"/>
      <c r="D969" s="244" t="s">
        <v>178</v>
      </c>
      <c r="E969" s="245" t="s">
        <v>1</v>
      </c>
      <c r="F969" s="246" t="s">
        <v>195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178</v>
      </c>
      <c r="AU969" s="252" t="s">
        <v>89</v>
      </c>
      <c r="AV969" s="13" t="s">
        <v>87</v>
      </c>
      <c r="AW969" s="13" t="s">
        <v>36</v>
      </c>
      <c r="AX969" s="13" t="s">
        <v>79</v>
      </c>
      <c r="AY969" s="252" t="s">
        <v>170</v>
      </c>
    </row>
    <row r="970" s="13" customFormat="1">
      <c r="A970" s="13"/>
      <c r="B970" s="242"/>
      <c r="C970" s="243"/>
      <c r="D970" s="244" t="s">
        <v>178</v>
      </c>
      <c r="E970" s="245" t="s">
        <v>1</v>
      </c>
      <c r="F970" s="246" t="s">
        <v>547</v>
      </c>
      <c r="G970" s="243"/>
      <c r="H970" s="245" t="s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178</v>
      </c>
      <c r="AU970" s="252" t="s">
        <v>89</v>
      </c>
      <c r="AV970" s="13" t="s">
        <v>87</v>
      </c>
      <c r="AW970" s="13" t="s">
        <v>36</v>
      </c>
      <c r="AX970" s="13" t="s">
        <v>79</v>
      </c>
      <c r="AY970" s="252" t="s">
        <v>170</v>
      </c>
    </row>
    <row r="971" s="13" customFormat="1">
      <c r="A971" s="13"/>
      <c r="B971" s="242"/>
      <c r="C971" s="243"/>
      <c r="D971" s="244" t="s">
        <v>178</v>
      </c>
      <c r="E971" s="245" t="s">
        <v>1</v>
      </c>
      <c r="F971" s="246" t="s">
        <v>827</v>
      </c>
      <c r="G971" s="243"/>
      <c r="H971" s="245" t="s">
        <v>1</v>
      </c>
      <c r="I971" s="247"/>
      <c r="J971" s="243"/>
      <c r="K971" s="243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178</v>
      </c>
      <c r="AU971" s="252" t="s">
        <v>89</v>
      </c>
      <c r="AV971" s="13" t="s">
        <v>87</v>
      </c>
      <c r="AW971" s="13" t="s">
        <v>36</v>
      </c>
      <c r="AX971" s="13" t="s">
        <v>79</v>
      </c>
      <c r="AY971" s="252" t="s">
        <v>170</v>
      </c>
    </row>
    <row r="972" s="14" customFormat="1">
      <c r="A972" s="14"/>
      <c r="B972" s="253"/>
      <c r="C972" s="254"/>
      <c r="D972" s="244" t="s">
        <v>178</v>
      </c>
      <c r="E972" s="255" t="s">
        <v>1</v>
      </c>
      <c r="F972" s="256" t="s">
        <v>876</v>
      </c>
      <c r="G972" s="254"/>
      <c r="H972" s="257">
        <v>34.399999999999999</v>
      </c>
      <c r="I972" s="258"/>
      <c r="J972" s="254"/>
      <c r="K972" s="254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178</v>
      </c>
      <c r="AU972" s="263" t="s">
        <v>89</v>
      </c>
      <c r="AV972" s="14" t="s">
        <v>89</v>
      </c>
      <c r="AW972" s="14" t="s">
        <v>36</v>
      </c>
      <c r="AX972" s="14" t="s">
        <v>79</v>
      </c>
      <c r="AY972" s="263" t="s">
        <v>170</v>
      </c>
    </row>
    <row r="973" s="15" customFormat="1">
      <c r="A973" s="15"/>
      <c r="B973" s="264"/>
      <c r="C973" s="265"/>
      <c r="D973" s="244" t="s">
        <v>178</v>
      </c>
      <c r="E973" s="266" t="s">
        <v>1</v>
      </c>
      <c r="F973" s="267" t="s">
        <v>183</v>
      </c>
      <c r="G973" s="265"/>
      <c r="H973" s="268">
        <v>34.399999999999999</v>
      </c>
      <c r="I973" s="269"/>
      <c r="J973" s="265"/>
      <c r="K973" s="265"/>
      <c r="L973" s="270"/>
      <c r="M973" s="271"/>
      <c r="N973" s="272"/>
      <c r="O973" s="272"/>
      <c r="P973" s="272"/>
      <c r="Q973" s="272"/>
      <c r="R973" s="272"/>
      <c r="S973" s="272"/>
      <c r="T973" s="273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4" t="s">
        <v>178</v>
      </c>
      <c r="AU973" s="274" t="s">
        <v>89</v>
      </c>
      <c r="AV973" s="15" t="s">
        <v>176</v>
      </c>
      <c r="AW973" s="15" t="s">
        <v>36</v>
      </c>
      <c r="AX973" s="15" t="s">
        <v>87</v>
      </c>
      <c r="AY973" s="274" t="s">
        <v>170</v>
      </c>
    </row>
    <row r="974" s="2" customFormat="1" ht="24.15" customHeight="1">
      <c r="A974" s="39"/>
      <c r="B974" s="40"/>
      <c r="C974" s="286" t="s">
        <v>877</v>
      </c>
      <c r="D974" s="286" t="s">
        <v>312</v>
      </c>
      <c r="E974" s="287" t="s">
        <v>878</v>
      </c>
      <c r="F974" s="288" t="s">
        <v>879</v>
      </c>
      <c r="G974" s="289" t="s">
        <v>352</v>
      </c>
      <c r="H974" s="290">
        <v>36.119999999999997</v>
      </c>
      <c r="I974" s="291"/>
      <c r="J974" s="292">
        <f>ROUND(I974*H974,2)</f>
        <v>0</v>
      </c>
      <c r="K974" s="293"/>
      <c r="L974" s="294"/>
      <c r="M974" s="295" t="s">
        <v>1</v>
      </c>
      <c r="N974" s="296" t="s">
        <v>44</v>
      </c>
      <c r="O974" s="92"/>
      <c r="P974" s="238">
        <f>O974*H974</f>
        <v>0</v>
      </c>
      <c r="Q974" s="238">
        <v>0.00055999999999999995</v>
      </c>
      <c r="R974" s="238">
        <f>Q974*H974</f>
        <v>0.020227199999999997</v>
      </c>
      <c r="S974" s="238">
        <v>0</v>
      </c>
      <c r="T974" s="23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0" t="s">
        <v>233</v>
      </c>
      <c r="AT974" s="240" t="s">
        <v>312</v>
      </c>
      <c r="AU974" s="240" t="s">
        <v>89</v>
      </c>
      <c r="AY974" s="18" t="s">
        <v>170</v>
      </c>
      <c r="BE974" s="241">
        <f>IF(N974="základní",J974,0)</f>
        <v>0</v>
      </c>
      <c r="BF974" s="241">
        <f>IF(N974="snížená",J974,0)</f>
        <v>0</v>
      </c>
      <c r="BG974" s="241">
        <f>IF(N974="zákl. přenesená",J974,0)</f>
        <v>0</v>
      </c>
      <c r="BH974" s="241">
        <f>IF(N974="sníž. přenesená",J974,0)</f>
        <v>0</v>
      </c>
      <c r="BI974" s="241">
        <f>IF(N974="nulová",J974,0)</f>
        <v>0</v>
      </c>
      <c r="BJ974" s="18" t="s">
        <v>87</v>
      </c>
      <c r="BK974" s="241">
        <f>ROUND(I974*H974,2)</f>
        <v>0</v>
      </c>
      <c r="BL974" s="18" t="s">
        <v>176</v>
      </c>
      <c r="BM974" s="240" t="s">
        <v>880</v>
      </c>
    </row>
    <row r="975" s="14" customFormat="1">
      <c r="A975" s="14"/>
      <c r="B975" s="253"/>
      <c r="C975" s="254"/>
      <c r="D975" s="244" t="s">
        <v>178</v>
      </c>
      <c r="E975" s="254"/>
      <c r="F975" s="256" t="s">
        <v>881</v>
      </c>
      <c r="G975" s="254"/>
      <c r="H975" s="257">
        <v>36.119999999999997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178</v>
      </c>
      <c r="AU975" s="263" t="s">
        <v>89</v>
      </c>
      <c r="AV975" s="14" t="s">
        <v>89</v>
      </c>
      <c r="AW975" s="14" t="s">
        <v>4</v>
      </c>
      <c r="AX975" s="14" t="s">
        <v>87</v>
      </c>
      <c r="AY975" s="263" t="s">
        <v>170</v>
      </c>
    </row>
    <row r="976" s="2" customFormat="1" ht="14.4" customHeight="1">
      <c r="A976" s="39"/>
      <c r="B976" s="40"/>
      <c r="C976" s="228" t="s">
        <v>882</v>
      </c>
      <c r="D976" s="228" t="s">
        <v>172</v>
      </c>
      <c r="E976" s="229" t="s">
        <v>883</v>
      </c>
      <c r="F976" s="230" t="s">
        <v>884</v>
      </c>
      <c r="G976" s="231" t="s">
        <v>352</v>
      </c>
      <c r="H976" s="232">
        <v>94</v>
      </c>
      <c r="I976" s="233"/>
      <c r="J976" s="234">
        <f>ROUND(I976*H976,2)</f>
        <v>0</v>
      </c>
      <c r="K976" s="235"/>
      <c r="L976" s="45"/>
      <c r="M976" s="236" t="s">
        <v>1</v>
      </c>
      <c r="N976" s="237" t="s">
        <v>44</v>
      </c>
      <c r="O976" s="92"/>
      <c r="P976" s="238">
        <f>O976*H976</f>
        <v>0</v>
      </c>
      <c r="Q976" s="238">
        <v>0</v>
      </c>
      <c r="R976" s="238">
        <f>Q976*H976</f>
        <v>0</v>
      </c>
      <c r="S976" s="238">
        <v>0</v>
      </c>
      <c r="T976" s="239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0" t="s">
        <v>176</v>
      </c>
      <c r="AT976" s="240" t="s">
        <v>172</v>
      </c>
      <c r="AU976" s="240" t="s">
        <v>89</v>
      </c>
      <c r="AY976" s="18" t="s">
        <v>170</v>
      </c>
      <c r="BE976" s="241">
        <f>IF(N976="základní",J976,0)</f>
        <v>0</v>
      </c>
      <c r="BF976" s="241">
        <f>IF(N976="snížená",J976,0)</f>
        <v>0</v>
      </c>
      <c r="BG976" s="241">
        <f>IF(N976="zákl. přenesená",J976,0)</f>
        <v>0</v>
      </c>
      <c r="BH976" s="241">
        <f>IF(N976="sníž. přenesená",J976,0)</f>
        <v>0</v>
      </c>
      <c r="BI976" s="241">
        <f>IF(N976="nulová",J976,0)</f>
        <v>0</v>
      </c>
      <c r="BJ976" s="18" t="s">
        <v>87</v>
      </c>
      <c r="BK976" s="241">
        <f>ROUND(I976*H976,2)</f>
        <v>0</v>
      </c>
      <c r="BL976" s="18" t="s">
        <v>176</v>
      </c>
      <c r="BM976" s="240" t="s">
        <v>885</v>
      </c>
    </row>
    <row r="977" s="13" customFormat="1">
      <c r="A977" s="13"/>
      <c r="B977" s="242"/>
      <c r="C977" s="243"/>
      <c r="D977" s="244" t="s">
        <v>178</v>
      </c>
      <c r="E977" s="245" t="s">
        <v>1</v>
      </c>
      <c r="F977" s="246" t="s">
        <v>524</v>
      </c>
      <c r="G977" s="243"/>
      <c r="H977" s="245" t="s">
        <v>1</v>
      </c>
      <c r="I977" s="247"/>
      <c r="J977" s="243"/>
      <c r="K977" s="243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178</v>
      </c>
      <c r="AU977" s="252" t="s">
        <v>89</v>
      </c>
      <c r="AV977" s="13" t="s">
        <v>87</v>
      </c>
      <c r="AW977" s="13" t="s">
        <v>36</v>
      </c>
      <c r="AX977" s="13" t="s">
        <v>79</v>
      </c>
      <c r="AY977" s="252" t="s">
        <v>170</v>
      </c>
    </row>
    <row r="978" s="13" customFormat="1">
      <c r="A978" s="13"/>
      <c r="B978" s="242"/>
      <c r="C978" s="243"/>
      <c r="D978" s="244" t="s">
        <v>178</v>
      </c>
      <c r="E978" s="245" t="s">
        <v>1</v>
      </c>
      <c r="F978" s="246" t="s">
        <v>195</v>
      </c>
      <c r="G978" s="243"/>
      <c r="H978" s="245" t="s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178</v>
      </c>
      <c r="AU978" s="252" t="s">
        <v>89</v>
      </c>
      <c r="AV978" s="13" t="s">
        <v>87</v>
      </c>
      <c r="AW978" s="13" t="s">
        <v>36</v>
      </c>
      <c r="AX978" s="13" t="s">
        <v>79</v>
      </c>
      <c r="AY978" s="252" t="s">
        <v>170</v>
      </c>
    </row>
    <row r="979" s="13" customFormat="1">
      <c r="A979" s="13"/>
      <c r="B979" s="242"/>
      <c r="C979" s="243"/>
      <c r="D979" s="244" t="s">
        <v>178</v>
      </c>
      <c r="E979" s="245" t="s">
        <v>1</v>
      </c>
      <c r="F979" s="246" t="s">
        <v>547</v>
      </c>
      <c r="G979" s="243"/>
      <c r="H979" s="245" t="s">
        <v>1</v>
      </c>
      <c r="I979" s="247"/>
      <c r="J979" s="243"/>
      <c r="K979" s="243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178</v>
      </c>
      <c r="AU979" s="252" t="s">
        <v>89</v>
      </c>
      <c r="AV979" s="13" t="s">
        <v>87</v>
      </c>
      <c r="AW979" s="13" t="s">
        <v>36</v>
      </c>
      <c r="AX979" s="13" t="s">
        <v>79</v>
      </c>
      <c r="AY979" s="252" t="s">
        <v>170</v>
      </c>
    </row>
    <row r="980" s="13" customFormat="1">
      <c r="A980" s="13"/>
      <c r="B980" s="242"/>
      <c r="C980" s="243"/>
      <c r="D980" s="244" t="s">
        <v>178</v>
      </c>
      <c r="E980" s="245" t="s">
        <v>1</v>
      </c>
      <c r="F980" s="246" t="s">
        <v>886</v>
      </c>
      <c r="G980" s="243"/>
      <c r="H980" s="245" t="s">
        <v>1</v>
      </c>
      <c r="I980" s="247"/>
      <c r="J980" s="243"/>
      <c r="K980" s="243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178</v>
      </c>
      <c r="AU980" s="252" t="s">
        <v>89</v>
      </c>
      <c r="AV980" s="13" t="s">
        <v>87</v>
      </c>
      <c r="AW980" s="13" t="s">
        <v>36</v>
      </c>
      <c r="AX980" s="13" t="s">
        <v>79</v>
      </c>
      <c r="AY980" s="252" t="s">
        <v>170</v>
      </c>
    </row>
    <row r="981" s="14" customFormat="1">
      <c r="A981" s="14"/>
      <c r="B981" s="253"/>
      <c r="C981" s="254"/>
      <c r="D981" s="244" t="s">
        <v>178</v>
      </c>
      <c r="E981" s="255" t="s">
        <v>1</v>
      </c>
      <c r="F981" s="256" t="s">
        <v>887</v>
      </c>
      <c r="G981" s="254"/>
      <c r="H981" s="257">
        <v>58.200000000000003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178</v>
      </c>
      <c r="AU981" s="263" t="s">
        <v>89</v>
      </c>
      <c r="AV981" s="14" t="s">
        <v>89</v>
      </c>
      <c r="AW981" s="14" t="s">
        <v>36</v>
      </c>
      <c r="AX981" s="14" t="s">
        <v>79</v>
      </c>
      <c r="AY981" s="263" t="s">
        <v>170</v>
      </c>
    </row>
    <row r="982" s="13" customFormat="1">
      <c r="A982" s="13"/>
      <c r="B982" s="242"/>
      <c r="C982" s="243"/>
      <c r="D982" s="244" t="s">
        <v>178</v>
      </c>
      <c r="E982" s="245" t="s">
        <v>1</v>
      </c>
      <c r="F982" s="246" t="s">
        <v>888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178</v>
      </c>
      <c r="AU982" s="252" t="s">
        <v>89</v>
      </c>
      <c r="AV982" s="13" t="s">
        <v>87</v>
      </c>
      <c r="AW982" s="13" t="s">
        <v>36</v>
      </c>
      <c r="AX982" s="13" t="s">
        <v>79</v>
      </c>
      <c r="AY982" s="252" t="s">
        <v>170</v>
      </c>
    </row>
    <row r="983" s="14" customFormat="1">
      <c r="A983" s="14"/>
      <c r="B983" s="253"/>
      <c r="C983" s="254"/>
      <c r="D983" s="244" t="s">
        <v>178</v>
      </c>
      <c r="E983" s="255" t="s">
        <v>1</v>
      </c>
      <c r="F983" s="256" t="s">
        <v>889</v>
      </c>
      <c r="G983" s="254"/>
      <c r="H983" s="257">
        <v>16.800000000000001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178</v>
      </c>
      <c r="AU983" s="263" t="s">
        <v>89</v>
      </c>
      <c r="AV983" s="14" t="s">
        <v>89</v>
      </c>
      <c r="AW983" s="14" t="s">
        <v>36</v>
      </c>
      <c r="AX983" s="14" t="s">
        <v>79</v>
      </c>
      <c r="AY983" s="263" t="s">
        <v>170</v>
      </c>
    </row>
    <row r="984" s="16" customFormat="1">
      <c r="A984" s="16"/>
      <c r="B984" s="275"/>
      <c r="C984" s="276"/>
      <c r="D984" s="244" t="s">
        <v>178</v>
      </c>
      <c r="E984" s="277" t="s">
        <v>1</v>
      </c>
      <c r="F984" s="278" t="s">
        <v>221</v>
      </c>
      <c r="G984" s="276"/>
      <c r="H984" s="279">
        <v>75</v>
      </c>
      <c r="I984" s="280"/>
      <c r="J984" s="276"/>
      <c r="K984" s="276"/>
      <c r="L984" s="281"/>
      <c r="M984" s="282"/>
      <c r="N984" s="283"/>
      <c r="O984" s="283"/>
      <c r="P984" s="283"/>
      <c r="Q984" s="283"/>
      <c r="R984" s="283"/>
      <c r="S984" s="283"/>
      <c r="T984" s="284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285" t="s">
        <v>178</v>
      </c>
      <c r="AU984" s="285" t="s">
        <v>89</v>
      </c>
      <c r="AV984" s="16" t="s">
        <v>189</v>
      </c>
      <c r="AW984" s="16" t="s">
        <v>36</v>
      </c>
      <c r="AX984" s="16" t="s">
        <v>79</v>
      </c>
      <c r="AY984" s="285" t="s">
        <v>170</v>
      </c>
    </row>
    <row r="985" s="13" customFormat="1">
      <c r="A985" s="13"/>
      <c r="B985" s="242"/>
      <c r="C985" s="243"/>
      <c r="D985" s="244" t="s">
        <v>178</v>
      </c>
      <c r="E985" s="245" t="s">
        <v>1</v>
      </c>
      <c r="F985" s="246" t="s">
        <v>890</v>
      </c>
      <c r="G985" s="243"/>
      <c r="H985" s="245" t="s">
        <v>1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178</v>
      </c>
      <c r="AU985" s="252" t="s">
        <v>89</v>
      </c>
      <c r="AV985" s="13" t="s">
        <v>87</v>
      </c>
      <c r="AW985" s="13" t="s">
        <v>36</v>
      </c>
      <c r="AX985" s="13" t="s">
        <v>79</v>
      </c>
      <c r="AY985" s="252" t="s">
        <v>170</v>
      </c>
    </row>
    <row r="986" s="13" customFormat="1">
      <c r="A986" s="13"/>
      <c r="B986" s="242"/>
      <c r="C986" s="243"/>
      <c r="D986" s="244" t="s">
        <v>178</v>
      </c>
      <c r="E986" s="245" t="s">
        <v>1</v>
      </c>
      <c r="F986" s="246" t="s">
        <v>891</v>
      </c>
      <c r="G986" s="243"/>
      <c r="H986" s="245" t="s">
        <v>1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178</v>
      </c>
      <c r="AU986" s="252" t="s">
        <v>89</v>
      </c>
      <c r="AV986" s="13" t="s">
        <v>87</v>
      </c>
      <c r="AW986" s="13" t="s">
        <v>36</v>
      </c>
      <c r="AX986" s="13" t="s">
        <v>79</v>
      </c>
      <c r="AY986" s="252" t="s">
        <v>170</v>
      </c>
    </row>
    <row r="987" s="14" customFormat="1">
      <c r="A987" s="14"/>
      <c r="B987" s="253"/>
      <c r="C987" s="254"/>
      <c r="D987" s="244" t="s">
        <v>178</v>
      </c>
      <c r="E987" s="255" t="s">
        <v>1</v>
      </c>
      <c r="F987" s="256" t="s">
        <v>892</v>
      </c>
      <c r="G987" s="254"/>
      <c r="H987" s="257">
        <v>16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178</v>
      </c>
      <c r="AU987" s="263" t="s">
        <v>89</v>
      </c>
      <c r="AV987" s="14" t="s">
        <v>89</v>
      </c>
      <c r="AW987" s="14" t="s">
        <v>36</v>
      </c>
      <c r="AX987" s="14" t="s">
        <v>79</v>
      </c>
      <c r="AY987" s="263" t="s">
        <v>170</v>
      </c>
    </row>
    <row r="988" s="13" customFormat="1">
      <c r="A988" s="13"/>
      <c r="B988" s="242"/>
      <c r="C988" s="243"/>
      <c r="D988" s="244" t="s">
        <v>178</v>
      </c>
      <c r="E988" s="245" t="s">
        <v>1</v>
      </c>
      <c r="F988" s="246" t="s">
        <v>893</v>
      </c>
      <c r="G988" s="243"/>
      <c r="H988" s="245" t="s">
        <v>1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178</v>
      </c>
      <c r="AU988" s="252" t="s">
        <v>89</v>
      </c>
      <c r="AV988" s="13" t="s">
        <v>87</v>
      </c>
      <c r="AW988" s="13" t="s">
        <v>36</v>
      </c>
      <c r="AX988" s="13" t="s">
        <v>79</v>
      </c>
      <c r="AY988" s="252" t="s">
        <v>170</v>
      </c>
    </row>
    <row r="989" s="14" customFormat="1">
      <c r="A989" s="14"/>
      <c r="B989" s="253"/>
      <c r="C989" s="254"/>
      <c r="D989" s="244" t="s">
        <v>178</v>
      </c>
      <c r="E989" s="255" t="s">
        <v>1</v>
      </c>
      <c r="F989" s="256" t="s">
        <v>894</v>
      </c>
      <c r="G989" s="254"/>
      <c r="H989" s="257">
        <v>3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178</v>
      </c>
      <c r="AU989" s="263" t="s">
        <v>89</v>
      </c>
      <c r="AV989" s="14" t="s">
        <v>89</v>
      </c>
      <c r="AW989" s="14" t="s">
        <v>36</v>
      </c>
      <c r="AX989" s="14" t="s">
        <v>79</v>
      </c>
      <c r="AY989" s="263" t="s">
        <v>170</v>
      </c>
    </row>
    <row r="990" s="16" customFormat="1">
      <c r="A990" s="16"/>
      <c r="B990" s="275"/>
      <c r="C990" s="276"/>
      <c r="D990" s="244" t="s">
        <v>178</v>
      </c>
      <c r="E990" s="277" t="s">
        <v>1</v>
      </c>
      <c r="F990" s="278" t="s">
        <v>221</v>
      </c>
      <c r="G990" s="276"/>
      <c r="H990" s="279">
        <v>19</v>
      </c>
      <c r="I990" s="280"/>
      <c r="J990" s="276"/>
      <c r="K990" s="276"/>
      <c r="L990" s="281"/>
      <c r="M990" s="282"/>
      <c r="N990" s="283"/>
      <c r="O990" s="283"/>
      <c r="P990" s="283"/>
      <c r="Q990" s="283"/>
      <c r="R990" s="283"/>
      <c r="S990" s="283"/>
      <c r="T990" s="284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85" t="s">
        <v>178</v>
      </c>
      <c r="AU990" s="285" t="s">
        <v>89</v>
      </c>
      <c r="AV990" s="16" t="s">
        <v>189</v>
      </c>
      <c r="AW990" s="16" t="s">
        <v>36</v>
      </c>
      <c r="AX990" s="16" t="s">
        <v>79</v>
      </c>
      <c r="AY990" s="285" t="s">
        <v>170</v>
      </c>
    </row>
    <row r="991" s="15" customFormat="1">
      <c r="A991" s="15"/>
      <c r="B991" s="264"/>
      <c r="C991" s="265"/>
      <c r="D991" s="244" t="s">
        <v>178</v>
      </c>
      <c r="E991" s="266" t="s">
        <v>1</v>
      </c>
      <c r="F991" s="267" t="s">
        <v>183</v>
      </c>
      <c r="G991" s="265"/>
      <c r="H991" s="268">
        <v>94</v>
      </c>
      <c r="I991" s="269"/>
      <c r="J991" s="265"/>
      <c r="K991" s="265"/>
      <c r="L991" s="270"/>
      <c r="M991" s="271"/>
      <c r="N991" s="272"/>
      <c r="O991" s="272"/>
      <c r="P991" s="272"/>
      <c r="Q991" s="272"/>
      <c r="R991" s="272"/>
      <c r="S991" s="272"/>
      <c r="T991" s="27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4" t="s">
        <v>178</v>
      </c>
      <c r="AU991" s="274" t="s">
        <v>89</v>
      </c>
      <c r="AV991" s="15" t="s">
        <v>176</v>
      </c>
      <c r="AW991" s="15" t="s">
        <v>36</v>
      </c>
      <c r="AX991" s="15" t="s">
        <v>87</v>
      </c>
      <c r="AY991" s="274" t="s">
        <v>170</v>
      </c>
    </row>
    <row r="992" s="2" customFormat="1" ht="24.15" customHeight="1">
      <c r="A992" s="39"/>
      <c r="B992" s="40"/>
      <c r="C992" s="286" t="s">
        <v>895</v>
      </c>
      <c r="D992" s="286" t="s">
        <v>312</v>
      </c>
      <c r="E992" s="287" t="s">
        <v>848</v>
      </c>
      <c r="F992" s="288" t="s">
        <v>849</v>
      </c>
      <c r="G992" s="289" t="s">
        <v>352</v>
      </c>
      <c r="H992" s="290">
        <v>39.375</v>
      </c>
      <c r="I992" s="291"/>
      <c r="J992" s="292">
        <f>ROUND(I992*H992,2)</f>
        <v>0</v>
      </c>
      <c r="K992" s="293"/>
      <c r="L992" s="294"/>
      <c r="M992" s="295" t="s">
        <v>1</v>
      </c>
      <c r="N992" s="296" t="s">
        <v>44</v>
      </c>
      <c r="O992" s="92"/>
      <c r="P992" s="238">
        <f>O992*H992</f>
        <v>0</v>
      </c>
      <c r="Q992" s="238">
        <v>0.00010000000000000001</v>
      </c>
      <c r="R992" s="238">
        <f>Q992*H992</f>
        <v>0.0039375</v>
      </c>
      <c r="S992" s="238">
        <v>0</v>
      </c>
      <c r="T992" s="23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0" t="s">
        <v>233</v>
      </c>
      <c r="AT992" s="240" t="s">
        <v>312</v>
      </c>
      <c r="AU992" s="240" t="s">
        <v>89</v>
      </c>
      <c r="AY992" s="18" t="s">
        <v>170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87</v>
      </c>
      <c r="BK992" s="241">
        <f>ROUND(I992*H992,2)</f>
        <v>0</v>
      </c>
      <c r="BL992" s="18" t="s">
        <v>176</v>
      </c>
      <c r="BM992" s="240" t="s">
        <v>896</v>
      </c>
    </row>
    <row r="993" s="13" customFormat="1">
      <c r="A993" s="13"/>
      <c r="B993" s="242"/>
      <c r="C993" s="243"/>
      <c r="D993" s="244" t="s">
        <v>178</v>
      </c>
      <c r="E993" s="245" t="s">
        <v>1</v>
      </c>
      <c r="F993" s="246" t="s">
        <v>897</v>
      </c>
      <c r="G993" s="243"/>
      <c r="H993" s="245" t="s">
        <v>1</v>
      </c>
      <c r="I993" s="247"/>
      <c r="J993" s="243"/>
      <c r="K993" s="243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178</v>
      </c>
      <c r="AU993" s="252" t="s">
        <v>89</v>
      </c>
      <c r="AV993" s="13" t="s">
        <v>87</v>
      </c>
      <c r="AW993" s="13" t="s">
        <v>36</v>
      </c>
      <c r="AX993" s="13" t="s">
        <v>79</v>
      </c>
      <c r="AY993" s="252" t="s">
        <v>170</v>
      </c>
    </row>
    <row r="994" s="14" customFormat="1">
      <c r="A994" s="14"/>
      <c r="B994" s="253"/>
      <c r="C994" s="254"/>
      <c r="D994" s="244" t="s">
        <v>178</v>
      </c>
      <c r="E994" s="255" t="s">
        <v>1</v>
      </c>
      <c r="F994" s="256" t="s">
        <v>898</v>
      </c>
      <c r="G994" s="254"/>
      <c r="H994" s="257">
        <v>29.100000000000001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178</v>
      </c>
      <c r="AU994" s="263" t="s">
        <v>89</v>
      </c>
      <c r="AV994" s="14" t="s">
        <v>89</v>
      </c>
      <c r="AW994" s="14" t="s">
        <v>36</v>
      </c>
      <c r="AX994" s="14" t="s">
        <v>79</v>
      </c>
      <c r="AY994" s="263" t="s">
        <v>170</v>
      </c>
    </row>
    <row r="995" s="13" customFormat="1">
      <c r="A995" s="13"/>
      <c r="B995" s="242"/>
      <c r="C995" s="243"/>
      <c r="D995" s="244" t="s">
        <v>178</v>
      </c>
      <c r="E995" s="245" t="s">
        <v>1</v>
      </c>
      <c r="F995" s="246" t="s">
        <v>899</v>
      </c>
      <c r="G995" s="243"/>
      <c r="H995" s="245" t="s">
        <v>1</v>
      </c>
      <c r="I995" s="247"/>
      <c r="J995" s="243"/>
      <c r="K995" s="243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178</v>
      </c>
      <c r="AU995" s="252" t="s">
        <v>89</v>
      </c>
      <c r="AV995" s="13" t="s">
        <v>87</v>
      </c>
      <c r="AW995" s="13" t="s">
        <v>36</v>
      </c>
      <c r="AX995" s="13" t="s">
        <v>79</v>
      </c>
      <c r="AY995" s="252" t="s">
        <v>170</v>
      </c>
    </row>
    <row r="996" s="14" customFormat="1">
      <c r="A996" s="14"/>
      <c r="B996" s="253"/>
      <c r="C996" s="254"/>
      <c r="D996" s="244" t="s">
        <v>178</v>
      </c>
      <c r="E996" s="255" t="s">
        <v>1</v>
      </c>
      <c r="F996" s="256" t="s">
        <v>900</v>
      </c>
      <c r="G996" s="254"/>
      <c r="H996" s="257">
        <v>8.4000000000000004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178</v>
      </c>
      <c r="AU996" s="263" t="s">
        <v>89</v>
      </c>
      <c r="AV996" s="14" t="s">
        <v>89</v>
      </c>
      <c r="AW996" s="14" t="s">
        <v>36</v>
      </c>
      <c r="AX996" s="14" t="s">
        <v>79</v>
      </c>
      <c r="AY996" s="263" t="s">
        <v>170</v>
      </c>
    </row>
    <row r="997" s="15" customFormat="1">
      <c r="A997" s="15"/>
      <c r="B997" s="264"/>
      <c r="C997" s="265"/>
      <c r="D997" s="244" t="s">
        <v>178</v>
      </c>
      <c r="E997" s="266" t="s">
        <v>1</v>
      </c>
      <c r="F997" s="267" t="s">
        <v>183</v>
      </c>
      <c r="G997" s="265"/>
      <c r="H997" s="268">
        <v>37.5</v>
      </c>
      <c r="I997" s="269"/>
      <c r="J997" s="265"/>
      <c r="K997" s="265"/>
      <c r="L997" s="270"/>
      <c r="M997" s="271"/>
      <c r="N997" s="272"/>
      <c r="O997" s="272"/>
      <c r="P997" s="272"/>
      <c r="Q997" s="272"/>
      <c r="R997" s="272"/>
      <c r="S997" s="272"/>
      <c r="T997" s="27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4" t="s">
        <v>178</v>
      </c>
      <c r="AU997" s="274" t="s">
        <v>89</v>
      </c>
      <c r="AV997" s="15" t="s">
        <v>176</v>
      </c>
      <c r="AW997" s="15" t="s">
        <v>36</v>
      </c>
      <c r="AX997" s="15" t="s">
        <v>87</v>
      </c>
      <c r="AY997" s="274" t="s">
        <v>170</v>
      </c>
    </row>
    <row r="998" s="14" customFormat="1">
      <c r="A998" s="14"/>
      <c r="B998" s="253"/>
      <c r="C998" s="254"/>
      <c r="D998" s="244" t="s">
        <v>178</v>
      </c>
      <c r="E998" s="254"/>
      <c r="F998" s="256" t="s">
        <v>901</v>
      </c>
      <c r="G998" s="254"/>
      <c r="H998" s="257">
        <v>39.375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178</v>
      </c>
      <c r="AU998" s="263" t="s">
        <v>89</v>
      </c>
      <c r="AV998" s="14" t="s">
        <v>89</v>
      </c>
      <c r="AW998" s="14" t="s">
        <v>4</v>
      </c>
      <c r="AX998" s="14" t="s">
        <v>87</v>
      </c>
      <c r="AY998" s="263" t="s">
        <v>170</v>
      </c>
    </row>
    <row r="999" s="2" customFormat="1" ht="24.15" customHeight="1">
      <c r="A999" s="39"/>
      <c r="B999" s="40"/>
      <c r="C999" s="286" t="s">
        <v>902</v>
      </c>
      <c r="D999" s="286" t="s">
        <v>312</v>
      </c>
      <c r="E999" s="287" t="s">
        <v>903</v>
      </c>
      <c r="F999" s="288" t="s">
        <v>904</v>
      </c>
      <c r="G999" s="289" t="s">
        <v>352</v>
      </c>
      <c r="H999" s="290">
        <v>39.375</v>
      </c>
      <c r="I999" s="291"/>
      <c r="J999" s="292">
        <f>ROUND(I999*H999,2)</f>
        <v>0</v>
      </c>
      <c r="K999" s="293"/>
      <c r="L999" s="294"/>
      <c r="M999" s="295" t="s">
        <v>1</v>
      </c>
      <c r="N999" s="296" t="s">
        <v>44</v>
      </c>
      <c r="O999" s="92"/>
      <c r="P999" s="238">
        <f>O999*H999</f>
        <v>0</v>
      </c>
      <c r="Q999" s="238">
        <v>4.0000000000000003E-05</v>
      </c>
      <c r="R999" s="238">
        <f>Q999*H999</f>
        <v>0.0015750000000000002</v>
      </c>
      <c r="S999" s="238">
        <v>0</v>
      </c>
      <c r="T999" s="23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0" t="s">
        <v>233</v>
      </c>
      <c r="AT999" s="240" t="s">
        <v>312</v>
      </c>
      <c r="AU999" s="240" t="s">
        <v>89</v>
      </c>
      <c r="AY999" s="18" t="s">
        <v>170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87</v>
      </c>
      <c r="BK999" s="241">
        <f>ROUND(I999*H999,2)</f>
        <v>0</v>
      </c>
      <c r="BL999" s="18" t="s">
        <v>176</v>
      </c>
      <c r="BM999" s="240" t="s">
        <v>905</v>
      </c>
    </row>
    <row r="1000" s="13" customFormat="1">
      <c r="A1000" s="13"/>
      <c r="B1000" s="242"/>
      <c r="C1000" s="243"/>
      <c r="D1000" s="244" t="s">
        <v>178</v>
      </c>
      <c r="E1000" s="245" t="s">
        <v>1</v>
      </c>
      <c r="F1000" s="246" t="s">
        <v>906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178</v>
      </c>
      <c r="AU1000" s="252" t="s">
        <v>89</v>
      </c>
      <c r="AV1000" s="13" t="s">
        <v>87</v>
      </c>
      <c r="AW1000" s="13" t="s">
        <v>36</v>
      </c>
      <c r="AX1000" s="13" t="s">
        <v>79</v>
      </c>
      <c r="AY1000" s="252" t="s">
        <v>170</v>
      </c>
    </row>
    <row r="1001" s="14" customFormat="1">
      <c r="A1001" s="14"/>
      <c r="B1001" s="253"/>
      <c r="C1001" s="254"/>
      <c r="D1001" s="244" t="s">
        <v>178</v>
      </c>
      <c r="E1001" s="255" t="s">
        <v>1</v>
      </c>
      <c r="F1001" s="256" t="s">
        <v>898</v>
      </c>
      <c r="G1001" s="254"/>
      <c r="H1001" s="257">
        <v>29.100000000000001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178</v>
      </c>
      <c r="AU1001" s="263" t="s">
        <v>89</v>
      </c>
      <c r="AV1001" s="14" t="s">
        <v>89</v>
      </c>
      <c r="AW1001" s="14" t="s">
        <v>36</v>
      </c>
      <c r="AX1001" s="14" t="s">
        <v>79</v>
      </c>
      <c r="AY1001" s="263" t="s">
        <v>170</v>
      </c>
    </row>
    <row r="1002" s="13" customFormat="1">
      <c r="A1002" s="13"/>
      <c r="B1002" s="242"/>
      <c r="C1002" s="243"/>
      <c r="D1002" s="244" t="s">
        <v>178</v>
      </c>
      <c r="E1002" s="245" t="s">
        <v>1</v>
      </c>
      <c r="F1002" s="246" t="s">
        <v>907</v>
      </c>
      <c r="G1002" s="243"/>
      <c r="H1002" s="245" t="s">
        <v>1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178</v>
      </c>
      <c r="AU1002" s="252" t="s">
        <v>89</v>
      </c>
      <c r="AV1002" s="13" t="s">
        <v>87</v>
      </c>
      <c r="AW1002" s="13" t="s">
        <v>36</v>
      </c>
      <c r="AX1002" s="13" t="s">
        <v>79</v>
      </c>
      <c r="AY1002" s="252" t="s">
        <v>170</v>
      </c>
    </row>
    <row r="1003" s="14" customFormat="1">
      <c r="A1003" s="14"/>
      <c r="B1003" s="253"/>
      <c r="C1003" s="254"/>
      <c r="D1003" s="244" t="s">
        <v>178</v>
      </c>
      <c r="E1003" s="255" t="s">
        <v>1</v>
      </c>
      <c r="F1003" s="256" t="s">
        <v>900</v>
      </c>
      <c r="G1003" s="254"/>
      <c r="H1003" s="257">
        <v>8.4000000000000004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178</v>
      </c>
      <c r="AU1003" s="263" t="s">
        <v>89</v>
      </c>
      <c r="AV1003" s="14" t="s">
        <v>89</v>
      </c>
      <c r="AW1003" s="14" t="s">
        <v>36</v>
      </c>
      <c r="AX1003" s="14" t="s">
        <v>79</v>
      </c>
      <c r="AY1003" s="263" t="s">
        <v>170</v>
      </c>
    </row>
    <row r="1004" s="15" customFormat="1">
      <c r="A1004" s="15"/>
      <c r="B1004" s="264"/>
      <c r="C1004" s="265"/>
      <c r="D1004" s="244" t="s">
        <v>178</v>
      </c>
      <c r="E1004" s="266" t="s">
        <v>1</v>
      </c>
      <c r="F1004" s="267" t="s">
        <v>183</v>
      </c>
      <c r="G1004" s="265"/>
      <c r="H1004" s="268">
        <v>37.5</v>
      </c>
      <c r="I1004" s="269"/>
      <c r="J1004" s="265"/>
      <c r="K1004" s="265"/>
      <c r="L1004" s="270"/>
      <c r="M1004" s="271"/>
      <c r="N1004" s="272"/>
      <c r="O1004" s="272"/>
      <c r="P1004" s="272"/>
      <c r="Q1004" s="272"/>
      <c r="R1004" s="272"/>
      <c r="S1004" s="272"/>
      <c r="T1004" s="273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4" t="s">
        <v>178</v>
      </c>
      <c r="AU1004" s="274" t="s">
        <v>89</v>
      </c>
      <c r="AV1004" s="15" t="s">
        <v>176</v>
      </c>
      <c r="AW1004" s="15" t="s">
        <v>36</v>
      </c>
      <c r="AX1004" s="15" t="s">
        <v>87</v>
      </c>
      <c r="AY1004" s="274" t="s">
        <v>170</v>
      </c>
    </row>
    <row r="1005" s="14" customFormat="1">
      <c r="A1005" s="14"/>
      <c r="B1005" s="253"/>
      <c r="C1005" s="254"/>
      <c r="D1005" s="244" t="s">
        <v>178</v>
      </c>
      <c r="E1005" s="254"/>
      <c r="F1005" s="256" t="s">
        <v>901</v>
      </c>
      <c r="G1005" s="254"/>
      <c r="H1005" s="257">
        <v>39.375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178</v>
      </c>
      <c r="AU1005" s="263" t="s">
        <v>89</v>
      </c>
      <c r="AV1005" s="14" t="s">
        <v>89</v>
      </c>
      <c r="AW1005" s="14" t="s">
        <v>4</v>
      </c>
      <c r="AX1005" s="14" t="s">
        <v>87</v>
      </c>
      <c r="AY1005" s="263" t="s">
        <v>170</v>
      </c>
    </row>
    <row r="1006" s="2" customFormat="1" ht="24.15" customHeight="1">
      <c r="A1006" s="39"/>
      <c r="B1006" s="40"/>
      <c r="C1006" s="286" t="s">
        <v>908</v>
      </c>
      <c r="D1006" s="286" t="s">
        <v>312</v>
      </c>
      <c r="E1006" s="287" t="s">
        <v>909</v>
      </c>
      <c r="F1006" s="288" t="s">
        <v>910</v>
      </c>
      <c r="G1006" s="289" t="s">
        <v>352</v>
      </c>
      <c r="H1006" s="290">
        <v>19.949999999999999</v>
      </c>
      <c r="I1006" s="291"/>
      <c r="J1006" s="292">
        <f>ROUND(I1006*H1006,2)</f>
        <v>0</v>
      </c>
      <c r="K1006" s="293"/>
      <c r="L1006" s="294"/>
      <c r="M1006" s="295" t="s">
        <v>1</v>
      </c>
      <c r="N1006" s="296" t="s">
        <v>44</v>
      </c>
      <c r="O1006" s="92"/>
      <c r="P1006" s="238">
        <f>O1006*H1006</f>
        <v>0</v>
      </c>
      <c r="Q1006" s="238">
        <v>0.00020000000000000001</v>
      </c>
      <c r="R1006" s="238">
        <f>Q1006*H1006</f>
        <v>0.0039899999999999996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233</v>
      </c>
      <c r="AT1006" s="240" t="s">
        <v>312</v>
      </c>
      <c r="AU1006" s="240" t="s">
        <v>89</v>
      </c>
      <c r="AY1006" s="18" t="s">
        <v>170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87</v>
      </c>
      <c r="BK1006" s="241">
        <f>ROUND(I1006*H1006,2)</f>
        <v>0</v>
      </c>
      <c r="BL1006" s="18" t="s">
        <v>176</v>
      </c>
      <c r="BM1006" s="240" t="s">
        <v>911</v>
      </c>
    </row>
    <row r="1007" s="13" customFormat="1">
      <c r="A1007" s="13"/>
      <c r="B1007" s="242"/>
      <c r="C1007" s="243"/>
      <c r="D1007" s="244" t="s">
        <v>178</v>
      </c>
      <c r="E1007" s="245" t="s">
        <v>1</v>
      </c>
      <c r="F1007" s="246" t="s">
        <v>891</v>
      </c>
      <c r="G1007" s="243"/>
      <c r="H1007" s="245" t="s">
        <v>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178</v>
      </c>
      <c r="AU1007" s="252" t="s">
        <v>89</v>
      </c>
      <c r="AV1007" s="13" t="s">
        <v>87</v>
      </c>
      <c r="AW1007" s="13" t="s">
        <v>36</v>
      </c>
      <c r="AX1007" s="13" t="s">
        <v>79</v>
      </c>
      <c r="AY1007" s="252" t="s">
        <v>170</v>
      </c>
    </row>
    <row r="1008" s="14" customFormat="1">
      <c r="A1008" s="14"/>
      <c r="B1008" s="253"/>
      <c r="C1008" s="254"/>
      <c r="D1008" s="244" t="s">
        <v>178</v>
      </c>
      <c r="E1008" s="255" t="s">
        <v>1</v>
      </c>
      <c r="F1008" s="256" t="s">
        <v>892</v>
      </c>
      <c r="G1008" s="254"/>
      <c r="H1008" s="257">
        <v>16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178</v>
      </c>
      <c r="AU1008" s="263" t="s">
        <v>89</v>
      </c>
      <c r="AV1008" s="14" t="s">
        <v>89</v>
      </c>
      <c r="AW1008" s="14" t="s">
        <v>36</v>
      </c>
      <c r="AX1008" s="14" t="s">
        <v>79</v>
      </c>
      <c r="AY1008" s="263" t="s">
        <v>170</v>
      </c>
    </row>
    <row r="1009" s="13" customFormat="1">
      <c r="A1009" s="13"/>
      <c r="B1009" s="242"/>
      <c r="C1009" s="243"/>
      <c r="D1009" s="244" t="s">
        <v>178</v>
      </c>
      <c r="E1009" s="245" t="s">
        <v>1</v>
      </c>
      <c r="F1009" s="246" t="s">
        <v>893</v>
      </c>
      <c r="G1009" s="243"/>
      <c r="H1009" s="245" t="s">
        <v>1</v>
      </c>
      <c r="I1009" s="247"/>
      <c r="J1009" s="243"/>
      <c r="K1009" s="243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178</v>
      </c>
      <c r="AU1009" s="252" t="s">
        <v>89</v>
      </c>
      <c r="AV1009" s="13" t="s">
        <v>87</v>
      </c>
      <c r="AW1009" s="13" t="s">
        <v>36</v>
      </c>
      <c r="AX1009" s="13" t="s">
        <v>79</v>
      </c>
      <c r="AY1009" s="252" t="s">
        <v>170</v>
      </c>
    </row>
    <row r="1010" s="14" customFormat="1">
      <c r="A1010" s="14"/>
      <c r="B1010" s="253"/>
      <c r="C1010" s="254"/>
      <c r="D1010" s="244" t="s">
        <v>178</v>
      </c>
      <c r="E1010" s="255" t="s">
        <v>1</v>
      </c>
      <c r="F1010" s="256" t="s">
        <v>894</v>
      </c>
      <c r="G1010" s="254"/>
      <c r="H1010" s="257">
        <v>3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178</v>
      </c>
      <c r="AU1010" s="263" t="s">
        <v>89</v>
      </c>
      <c r="AV1010" s="14" t="s">
        <v>89</v>
      </c>
      <c r="AW1010" s="14" t="s">
        <v>36</v>
      </c>
      <c r="AX1010" s="14" t="s">
        <v>79</v>
      </c>
      <c r="AY1010" s="263" t="s">
        <v>170</v>
      </c>
    </row>
    <row r="1011" s="15" customFormat="1">
      <c r="A1011" s="15"/>
      <c r="B1011" s="264"/>
      <c r="C1011" s="265"/>
      <c r="D1011" s="244" t="s">
        <v>178</v>
      </c>
      <c r="E1011" s="266" t="s">
        <v>1</v>
      </c>
      <c r="F1011" s="267" t="s">
        <v>183</v>
      </c>
      <c r="G1011" s="265"/>
      <c r="H1011" s="268">
        <v>19</v>
      </c>
      <c r="I1011" s="269"/>
      <c r="J1011" s="265"/>
      <c r="K1011" s="265"/>
      <c r="L1011" s="270"/>
      <c r="M1011" s="271"/>
      <c r="N1011" s="272"/>
      <c r="O1011" s="272"/>
      <c r="P1011" s="272"/>
      <c r="Q1011" s="272"/>
      <c r="R1011" s="272"/>
      <c r="S1011" s="272"/>
      <c r="T1011" s="27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4" t="s">
        <v>178</v>
      </c>
      <c r="AU1011" s="274" t="s">
        <v>89</v>
      </c>
      <c r="AV1011" s="15" t="s">
        <v>176</v>
      </c>
      <c r="AW1011" s="15" t="s">
        <v>36</v>
      </c>
      <c r="AX1011" s="15" t="s">
        <v>87</v>
      </c>
      <c r="AY1011" s="274" t="s">
        <v>170</v>
      </c>
    </row>
    <row r="1012" s="14" customFormat="1">
      <c r="A1012" s="14"/>
      <c r="B1012" s="253"/>
      <c r="C1012" s="254"/>
      <c r="D1012" s="244" t="s">
        <v>178</v>
      </c>
      <c r="E1012" s="254"/>
      <c r="F1012" s="256" t="s">
        <v>912</v>
      </c>
      <c r="G1012" s="254"/>
      <c r="H1012" s="257">
        <v>19.949999999999999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178</v>
      </c>
      <c r="AU1012" s="263" t="s">
        <v>89</v>
      </c>
      <c r="AV1012" s="14" t="s">
        <v>89</v>
      </c>
      <c r="AW1012" s="14" t="s">
        <v>4</v>
      </c>
      <c r="AX1012" s="14" t="s">
        <v>87</v>
      </c>
      <c r="AY1012" s="263" t="s">
        <v>170</v>
      </c>
    </row>
    <row r="1013" s="2" customFormat="1" ht="24.15" customHeight="1">
      <c r="A1013" s="39"/>
      <c r="B1013" s="40"/>
      <c r="C1013" s="228" t="s">
        <v>913</v>
      </c>
      <c r="D1013" s="228" t="s">
        <v>172</v>
      </c>
      <c r="E1013" s="229" t="s">
        <v>914</v>
      </c>
      <c r="F1013" s="230" t="s">
        <v>915</v>
      </c>
      <c r="G1013" s="231" t="s">
        <v>175</v>
      </c>
      <c r="H1013" s="232">
        <v>6.8799999999999999</v>
      </c>
      <c r="I1013" s="233"/>
      <c r="J1013" s="234">
        <f>ROUND(I1013*H1013,2)</f>
        <v>0</v>
      </c>
      <c r="K1013" s="235"/>
      <c r="L1013" s="45"/>
      <c r="M1013" s="236" t="s">
        <v>1</v>
      </c>
      <c r="N1013" s="237" t="s">
        <v>44</v>
      </c>
      <c r="O1013" s="92"/>
      <c r="P1013" s="238">
        <f>O1013*H1013</f>
        <v>0</v>
      </c>
      <c r="Q1013" s="238">
        <v>0.00628</v>
      </c>
      <c r="R1013" s="238">
        <f>Q1013*H1013</f>
        <v>0.043206399999999999</v>
      </c>
      <c r="S1013" s="238">
        <v>0</v>
      </c>
      <c r="T1013" s="239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0" t="s">
        <v>176</v>
      </c>
      <c r="AT1013" s="240" t="s">
        <v>172</v>
      </c>
      <c r="AU1013" s="240" t="s">
        <v>89</v>
      </c>
      <c r="AY1013" s="18" t="s">
        <v>170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87</v>
      </c>
      <c r="BK1013" s="241">
        <f>ROUND(I1013*H1013,2)</f>
        <v>0</v>
      </c>
      <c r="BL1013" s="18" t="s">
        <v>176</v>
      </c>
      <c r="BM1013" s="240" t="s">
        <v>916</v>
      </c>
    </row>
    <row r="1014" s="13" customFormat="1">
      <c r="A1014" s="13"/>
      <c r="B1014" s="242"/>
      <c r="C1014" s="243"/>
      <c r="D1014" s="244" t="s">
        <v>178</v>
      </c>
      <c r="E1014" s="245" t="s">
        <v>1</v>
      </c>
      <c r="F1014" s="246" t="s">
        <v>524</v>
      </c>
      <c r="G1014" s="243"/>
      <c r="H1014" s="245" t="s">
        <v>1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178</v>
      </c>
      <c r="AU1014" s="252" t="s">
        <v>89</v>
      </c>
      <c r="AV1014" s="13" t="s">
        <v>87</v>
      </c>
      <c r="AW1014" s="13" t="s">
        <v>36</v>
      </c>
      <c r="AX1014" s="13" t="s">
        <v>79</v>
      </c>
      <c r="AY1014" s="252" t="s">
        <v>170</v>
      </c>
    </row>
    <row r="1015" s="13" customFormat="1">
      <c r="A1015" s="13"/>
      <c r="B1015" s="242"/>
      <c r="C1015" s="243"/>
      <c r="D1015" s="244" t="s">
        <v>178</v>
      </c>
      <c r="E1015" s="245" t="s">
        <v>1</v>
      </c>
      <c r="F1015" s="246" t="s">
        <v>195</v>
      </c>
      <c r="G1015" s="243"/>
      <c r="H1015" s="245" t="s">
        <v>1</v>
      </c>
      <c r="I1015" s="247"/>
      <c r="J1015" s="243"/>
      <c r="K1015" s="243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178</v>
      </c>
      <c r="AU1015" s="252" t="s">
        <v>89</v>
      </c>
      <c r="AV1015" s="13" t="s">
        <v>87</v>
      </c>
      <c r="AW1015" s="13" t="s">
        <v>36</v>
      </c>
      <c r="AX1015" s="13" t="s">
        <v>79</v>
      </c>
      <c r="AY1015" s="252" t="s">
        <v>170</v>
      </c>
    </row>
    <row r="1016" s="13" customFormat="1">
      <c r="A1016" s="13"/>
      <c r="B1016" s="242"/>
      <c r="C1016" s="243"/>
      <c r="D1016" s="244" t="s">
        <v>178</v>
      </c>
      <c r="E1016" s="245" t="s">
        <v>1</v>
      </c>
      <c r="F1016" s="246" t="s">
        <v>547</v>
      </c>
      <c r="G1016" s="243"/>
      <c r="H1016" s="245" t="s">
        <v>1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178</v>
      </c>
      <c r="AU1016" s="252" t="s">
        <v>89</v>
      </c>
      <c r="AV1016" s="13" t="s">
        <v>87</v>
      </c>
      <c r="AW1016" s="13" t="s">
        <v>36</v>
      </c>
      <c r="AX1016" s="13" t="s">
        <v>79</v>
      </c>
      <c r="AY1016" s="252" t="s">
        <v>170</v>
      </c>
    </row>
    <row r="1017" s="13" customFormat="1">
      <c r="A1017" s="13"/>
      <c r="B1017" s="242"/>
      <c r="C1017" s="243"/>
      <c r="D1017" s="244" t="s">
        <v>178</v>
      </c>
      <c r="E1017" s="245" t="s">
        <v>1</v>
      </c>
      <c r="F1017" s="246" t="s">
        <v>917</v>
      </c>
      <c r="G1017" s="243"/>
      <c r="H1017" s="245" t="s">
        <v>1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178</v>
      </c>
      <c r="AU1017" s="252" t="s">
        <v>89</v>
      </c>
      <c r="AV1017" s="13" t="s">
        <v>87</v>
      </c>
      <c r="AW1017" s="13" t="s">
        <v>36</v>
      </c>
      <c r="AX1017" s="13" t="s">
        <v>79</v>
      </c>
      <c r="AY1017" s="252" t="s">
        <v>170</v>
      </c>
    </row>
    <row r="1018" s="14" customFormat="1">
      <c r="A1018" s="14"/>
      <c r="B1018" s="253"/>
      <c r="C1018" s="254"/>
      <c r="D1018" s="244" t="s">
        <v>178</v>
      </c>
      <c r="E1018" s="255" t="s">
        <v>1</v>
      </c>
      <c r="F1018" s="256" t="s">
        <v>918</v>
      </c>
      <c r="G1018" s="254"/>
      <c r="H1018" s="257">
        <v>6.8799999999999999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178</v>
      </c>
      <c r="AU1018" s="263" t="s">
        <v>89</v>
      </c>
      <c r="AV1018" s="14" t="s">
        <v>89</v>
      </c>
      <c r="AW1018" s="14" t="s">
        <v>36</v>
      </c>
      <c r="AX1018" s="14" t="s">
        <v>79</v>
      </c>
      <c r="AY1018" s="263" t="s">
        <v>170</v>
      </c>
    </row>
    <row r="1019" s="15" customFormat="1">
      <c r="A1019" s="15"/>
      <c r="B1019" s="264"/>
      <c r="C1019" s="265"/>
      <c r="D1019" s="244" t="s">
        <v>178</v>
      </c>
      <c r="E1019" s="266" t="s">
        <v>1</v>
      </c>
      <c r="F1019" s="267" t="s">
        <v>183</v>
      </c>
      <c r="G1019" s="265"/>
      <c r="H1019" s="268">
        <v>6.8799999999999999</v>
      </c>
      <c r="I1019" s="269"/>
      <c r="J1019" s="265"/>
      <c r="K1019" s="265"/>
      <c r="L1019" s="270"/>
      <c r="M1019" s="271"/>
      <c r="N1019" s="272"/>
      <c r="O1019" s="272"/>
      <c r="P1019" s="272"/>
      <c r="Q1019" s="272"/>
      <c r="R1019" s="272"/>
      <c r="S1019" s="272"/>
      <c r="T1019" s="27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4" t="s">
        <v>178</v>
      </c>
      <c r="AU1019" s="274" t="s">
        <v>89</v>
      </c>
      <c r="AV1019" s="15" t="s">
        <v>176</v>
      </c>
      <c r="AW1019" s="15" t="s">
        <v>36</v>
      </c>
      <c r="AX1019" s="15" t="s">
        <v>87</v>
      </c>
      <c r="AY1019" s="274" t="s">
        <v>170</v>
      </c>
    </row>
    <row r="1020" s="2" customFormat="1" ht="24.15" customHeight="1">
      <c r="A1020" s="39"/>
      <c r="B1020" s="40"/>
      <c r="C1020" s="228" t="s">
        <v>919</v>
      </c>
      <c r="D1020" s="228" t="s">
        <v>172</v>
      </c>
      <c r="E1020" s="229" t="s">
        <v>920</v>
      </c>
      <c r="F1020" s="230" t="s">
        <v>921</v>
      </c>
      <c r="G1020" s="231" t="s">
        <v>175</v>
      </c>
      <c r="H1020" s="232">
        <v>128.143</v>
      </c>
      <c r="I1020" s="233"/>
      <c r="J1020" s="234">
        <f>ROUND(I1020*H1020,2)</f>
        <v>0</v>
      </c>
      <c r="K1020" s="235"/>
      <c r="L1020" s="45"/>
      <c r="M1020" s="236" t="s">
        <v>1</v>
      </c>
      <c r="N1020" s="237" t="s">
        <v>44</v>
      </c>
      <c r="O1020" s="92"/>
      <c r="P1020" s="238">
        <f>O1020*H1020</f>
        <v>0</v>
      </c>
      <c r="Q1020" s="238">
        <v>0.00348</v>
      </c>
      <c r="R1020" s="238">
        <f>Q1020*H1020</f>
        <v>0.44593764000000002</v>
      </c>
      <c r="S1020" s="238">
        <v>0</v>
      </c>
      <c r="T1020" s="23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40" t="s">
        <v>176</v>
      </c>
      <c r="AT1020" s="240" t="s">
        <v>172</v>
      </c>
      <c r="AU1020" s="240" t="s">
        <v>89</v>
      </c>
      <c r="AY1020" s="18" t="s">
        <v>170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8" t="s">
        <v>87</v>
      </c>
      <c r="BK1020" s="241">
        <f>ROUND(I1020*H1020,2)</f>
        <v>0</v>
      </c>
      <c r="BL1020" s="18" t="s">
        <v>176</v>
      </c>
      <c r="BM1020" s="240" t="s">
        <v>922</v>
      </c>
    </row>
    <row r="1021" s="13" customFormat="1">
      <c r="A1021" s="13"/>
      <c r="B1021" s="242"/>
      <c r="C1021" s="243"/>
      <c r="D1021" s="244" t="s">
        <v>178</v>
      </c>
      <c r="E1021" s="245" t="s">
        <v>1</v>
      </c>
      <c r="F1021" s="246" t="s">
        <v>524</v>
      </c>
      <c r="G1021" s="243"/>
      <c r="H1021" s="245" t="s">
        <v>1</v>
      </c>
      <c r="I1021" s="247"/>
      <c r="J1021" s="243"/>
      <c r="K1021" s="243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178</v>
      </c>
      <c r="AU1021" s="252" t="s">
        <v>89</v>
      </c>
      <c r="AV1021" s="13" t="s">
        <v>87</v>
      </c>
      <c r="AW1021" s="13" t="s">
        <v>36</v>
      </c>
      <c r="AX1021" s="13" t="s">
        <v>79</v>
      </c>
      <c r="AY1021" s="252" t="s">
        <v>170</v>
      </c>
    </row>
    <row r="1022" s="13" customFormat="1">
      <c r="A1022" s="13"/>
      <c r="B1022" s="242"/>
      <c r="C1022" s="243"/>
      <c r="D1022" s="244" t="s">
        <v>178</v>
      </c>
      <c r="E1022" s="245" t="s">
        <v>1</v>
      </c>
      <c r="F1022" s="246" t="s">
        <v>195</v>
      </c>
      <c r="G1022" s="243"/>
      <c r="H1022" s="245" t="s">
        <v>1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178</v>
      </c>
      <c r="AU1022" s="252" t="s">
        <v>89</v>
      </c>
      <c r="AV1022" s="13" t="s">
        <v>87</v>
      </c>
      <c r="AW1022" s="13" t="s">
        <v>36</v>
      </c>
      <c r="AX1022" s="13" t="s">
        <v>79</v>
      </c>
      <c r="AY1022" s="252" t="s">
        <v>170</v>
      </c>
    </row>
    <row r="1023" s="13" customFormat="1">
      <c r="A1023" s="13"/>
      <c r="B1023" s="242"/>
      <c r="C1023" s="243"/>
      <c r="D1023" s="244" t="s">
        <v>178</v>
      </c>
      <c r="E1023" s="245" t="s">
        <v>1</v>
      </c>
      <c r="F1023" s="246" t="s">
        <v>547</v>
      </c>
      <c r="G1023" s="243"/>
      <c r="H1023" s="245" t="s">
        <v>1</v>
      </c>
      <c r="I1023" s="247"/>
      <c r="J1023" s="243"/>
      <c r="K1023" s="243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178</v>
      </c>
      <c r="AU1023" s="252" t="s">
        <v>89</v>
      </c>
      <c r="AV1023" s="13" t="s">
        <v>87</v>
      </c>
      <c r="AW1023" s="13" t="s">
        <v>36</v>
      </c>
      <c r="AX1023" s="13" t="s">
        <v>79</v>
      </c>
      <c r="AY1023" s="252" t="s">
        <v>170</v>
      </c>
    </row>
    <row r="1024" s="13" customFormat="1">
      <c r="A1024" s="13"/>
      <c r="B1024" s="242"/>
      <c r="C1024" s="243"/>
      <c r="D1024" s="244" t="s">
        <v>178</v>
      </c>
      <c r="E1024" s="245" t="s">
        <v>1</v>
      </c>
      <c r="F1024" s="246" t="s">
        <v>865</v>
      </c>
      <c r="G1024" s="243"/>
      <c r="H1024" s="245" t="s">
        <v>1</v>
      </c>
      <c r="I1024" s="247"/>
      <c r="J1024" s="243"/>
      <c r="K1024" s="243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2" t="s">
        <v>178</v>
      </c>
      <c r="AU1024" s="252" t="s">
        <v>89</v>
      </c>
      <c r="AV1024" s="13" t="s">
        <v>87</v>
      </c>
      <c r="AW1024" s="13" t="s">
        <v>36</v>
      </c>
      <c r="AX1024" s="13" t="s">
        <v>79</v>
      </c>
      <c r="AY1024" s="252" t="s">
        <v>170</v>
      </c>
    </row>
    <row r="1025" s="14" customFormat="1">
      <c r="A1025" s="14"/>
      <c r="B1025" s="253"/>
      <c r="C1025" s="254"/>
      <c r="D1025" s="244" t="s">
        <v>178</v>
      </c>
      <c r="E1025" s="255" t="s">
        <v>1</v>
      </c>
      <c r="F1025" s="256" t="s">
        <v>828</v>
      </c>
      <c r="G1025" s="254"/>
      <c r="H1025" s="257">
        <v>100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178</v>
      </c>
      <c r="AU1025" s="263" t="s">
        <v>89</v>
      </c>
      <c r="AV1025" s="14" t="s">
        <v>89</v>
      </c>
      <c r="AW1025" s="14" t="s">
        <v>36</v>
      </c>
      <c r="AX1025" s="14" t="s">
        <v>79</v>
      </c>
      <c r="AY1025" s="263" t="s">
        <v>170</v>
      </c>
    </row>
    <row r="1026" s="14" customFormat="1">
      <c r="A1026" s="14"/>
      <c r="B1026" s="253"/>
      <c r="C1026" s="254"/>
      <c r="D1026" s="244" t="s">
        <v>178</v>
      </c>
      <c r="E1026" s="255" t="s">
        <v>1</v>
      </c>
      <c r="F1026" s="256" t="s">
        <v>923</v>
      </c>
      <c r="G1026" s="254"/>
      <c r="H1026" s="257">
        <v>23.327999999999999</v>
      </c>
      <c r="I1026" s="258"/>
      <c r="J1026" s="254"/>
      <c r="K1026" s="254"/>
      <c r="L1026" s="259"/>
      <c r="M1026" s="260"/>
      <c r="N1026" s="261"/>
      <c r="O1026" s="261"/>
      <c r="P1026" s="261"/>
      <c r="Q1026" s="261"/>
      <c r="R1026" s="261"/>
      <c r="S1026" s="261"/>
      <c r="T1026" s="26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3" t="s">
        <v>178</v>
      </c>
      <c r="AU1026" s="263" t="s">
        <v>89</v>
      </c>
      <c r="AV1026" s="14" t="s">
        <v>89</v>
      </c>
      <c r="AW1026" s="14" t="s">
        <v>36</v>
      </c>
      <c r="AX1026" s="14" t="s">
        <v>79</v>
      </c>
      <c r="AY1026" s="263" t="s">
        <v>170</v>
      </c>
    </row>
    <row r="1027" s="14" customFormat="1">
      <c r="A1027" s="14"/>
      <c r="B1027" s="253"/>
      <c r="C1027" s="254"/>
      <c r="D1027" s="244" t="s">
        <v>178</v>
      </c>
      <c r="E1027" s="255" t="s">
        <v>1</v>
      </c>
      <c r="F1027" s="256" t="s">
        <v>549</v>
      </c>
      <c r="G1027" s="254"/>
      <c r="H1027" s="257">
        <v>0.45000000000000001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178</v>
      </c>
      <c r="AU1027" s="263" t="s">
        <v>89</v>
      </c>
      <c r="AV1027" s="14" t="s">
        <v>89</v>
      </c>
      <c r="AW1027" s="14" t="s">
        <v>36</v>
      </c>
      <c r="AX1027" s="14" t="s">
        <v>79</v>
      </c>
      <c r="AY1027" s="263" t="s">
        <v>170</v>
      </c>
    </row>
    <row r="1028" s="13" customFormat="1">
      <c r="A1028" s="13"/>
      <c r="B1028" s="242"/>
      <c r="C1028" s="243"/>
      <c r="D1028" s="244" t="s">
        <v>178</v>
      </c>
      <c r="E1028" s="245" t="s">
        <v>1</v>
      </c>
      <c r="F1028" s="246" t="s">
        <v>924</v>
      </c>
      <c r="G1028" s="243"/>
      <c r="H1028" s="245" t="s">
        <v>1</v>
      </c>
      <c r="I1028" s="247"/>
      <c r="J1028" s="243"/>
      <c r="K1028" s="243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178</v>
      </c>
      <c r="AU1028" s="252" t="s">
        <v>89</v>
      </c>
      <c r="AV1028" s="13" t="s">
        <v>87</v>
      </c>
      <c r="AW1028" s="13" t="s">
        <v>36</v>
      </c>
      <c r="AX1028" s="13" t="s">
        <v>79</v>
      </c>
      <c r="AY1028" s="252" t="s">
        <v>170</v>
      </c>
    </row>
    <row r="1029" s="14" customFormat="1">
      <c r="A1029" s="14"/>
      <c r="B1029" s="253"/>
      <c r="C1029" s="254"/>
      <c r="D1029" s="244" t="s">
        <v>178</v>
      </c>
      <c r="E1029" s="255" t="s">
        <v>1</v>
      </c>
      <c r="F1029" s="256" t="s">
        <v>925</v>
      </c>
      <c r="G1029" s="254"/>
      <c r="H1029" s="257">
        <v>4.3650000000000002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178</v>
      </c>
      <c r="AU1029" s="263" t="s">
        <v>89</v>
      </c>
      <c r="AV1029" s="14" t="s">
        <v>89</v>
      </c>
      <c r="AW1029" s="14" t="s">
        <v>36</v>
      </c>
      <c r="AX1029" s="14" t="s">
        <v>79</v>
      </c>
      <c r="AY1029" s="263" t="s">
        <v>170</v>
      </c>
    </row>
    <row r="1030" s="15" customFormat="1">
      <c r="A1030" s="15"/>
      <c r="B1030" s="264"/>
      <c r="C1030" s="265"/>
      <c r="D1030" s="244" t="s">
        <v>178</v>
      </c>
      <c r="E1030" s="266" t="s">
        <v>1</v>
      </c>
      <c r="F1030" s="267" t="s">
        <v>183</v>
      </c>
      <c r="G1030" s="265"/>
      <c r="H1030" s="268">
        <v>128.143</v>
      </c>
      <c r="I1030" s="269"/>
      <c r="J1030" s="265"/>
      <c r="K1030" s="265"/>
      <c r="L1030" s="270"/>
      <c r="M1030" s="271"/>
      <c r="N1030" s="272"/>
      <c r="O1030" s="272"/>
      <c r="P1030" s="272"/>
      <c r="Q1030" s="272"/>
      <c r="R1030" s="272"/>
      <c r="S1030" s="272"/>
      <c r="T1030" s="273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4" t="s">
        <v>178</v>
      </c>
      <c r="AU1030" s="274" t="s">
        <v>89</v>
      </c>
      <c r="AV1030" s="15" t="s">
        <v>176</v>
      </c>
      <c r="AW1030" s="15" t="s">
        <v>36</v>
      </c>
      <c r="AX1030" s="15" t="s">
        <v>87</v>
      </c>
      <c r="AY1030" s="274" t="s">
        <v>170</v>
      </c>
    </row>
    <row r="1031" s="2" customFormat="1" ht="14.4" customHeight="1">
      <c r="A1031" s="39"/>
      <c r="B1031" s="40"/>
      <c r="C1031" s="228" t="s">
        <v>926</v>
      </c>
      <c r="D1031" s="228" t="s">
        <v>172</v>
      </c>
      <c r="E1031" s="229" t="s">
        <v>927</v>
      </c>
      <c r="F1031" s="230" t="s">
        <v>928</v>
      </c>
      <c r="G1031" s="231" t="s">
        <v>175</v>
      </c>
      <c r="H1031" s="232">
        <v>13.470000000000001</v>
      </c>
      <c r="I1031" s="233"/>
      <c r="J1031" s="234">
        <f>ROUND(I1031*H1031,2)</f>
        <v>0</v>
      </c>
      <c r="K1031" s="235"/>
      <c r="L1031" s="45"/>
      <c r="M1031" s="236" t="s">
        <v>1</v>
      </c>
      <c r="N1031" s="237" t="s">
        <v>44</v>
      </c>
      <c r="O1031" s="92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0" t="s">
        <v>176</v>
      </c>
      <c r="AT1031" s="240" t="s">
        <v>172</v>
      </c>
      <c r="AU1031" s="240" t="s">
        <v>89</v>
      </c>
      <c r="AY1031" s="18" t="s">
        <v>170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87</v>
      </c>
      <c r="BK1031" s="241">
        <f>ROUND(I1031*H1031,2)</f>
        <v>0</v>
      </c>
      <c r="BL1031" s="18" t="s">
        <v>176</v>
      </c>
      <c r="BM1031" s="240" t="s">
        <v>929</v>
      </c>
    </row>
    <row r="1032" s="13" customFormat="1">
      <c r="A1032" s="13"/>
      <c r="B1032" s="242"/>
      <c r="C1032" s="243"/>
      <c r="D1032" s="244" t="s">
        <v>178</v>
      </c>
      <c r="E1032" s="245" t="s">
        <v>1</v>
      </c>
      <c r="F1032" s="246" t="s">
        <v>524</v>
      </c>
      <c r="G1032" s="243"/>
      <c r="H1032" s="245" t="s">
        <v>1</v>
      </c>
      <c r="I1032" s="247"/>
      <c r="J1032" s="243"/>
      <c r="K1032" s="243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178</v>
      </c>
      <c r="AU1032" s="252" t="s">
        <v>89</v>
      </c>
      <c r="AV1032" s="13" t="s">
        <v>87</v>
      </c>
      <c r="AW1032" s="13" t="s">
        <v>36</v>
      </c>
      <c r="AX1032" s="13" t="s">
        <v>79</v>
      </c>
      <c r="AY1032" s="252" t="s">
        <v>170</v>
      </c>
    </row>
    <row r="1033" s="13" customFormat="1">
      <c r="A1033" s="13"/>
      <c r="B1033" s="242"/>
      <c r="C1033" s="243"/>
      <c r="D1033" s="244" t="s">
        <v>178</v>
      </c>
      <c r="E1033" s="245" t="s">
        <v>1</v>
      </c>
      <c r="F1033" s="246" t="s">
        <v>195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178</v>
      </c>
      <c r="AU1033" s="252" t="s">
        <v>89</v>
      </c>
      <c r="AV1033" s="13" t="s">
        <v>87</v>
      </c>
      <c r="AW1033" s="13" t="s">
        <v>36</v>
      </c>
      <c r="AX1033" s="13" t="s">
        <v>79</v>
      </c>
      <c r="AY1033" s="252" t="s">
        <v>170</v>
      </c>
    </row>
    <row r="1034" s="13" customFormat="1">
      <c r="A1034" s="13"/>
      <c r="B1034" s="242"/>
      <c r="C1034" s="243"/>
      <c r="D1034" s="244" t="s">
        <v>178</v>
      </c>
      <c r="E1034" s="245" t="s">
        <v>1</v>
      </c>
      <c r="F1034" s="246" t="s">
        <v>547</v>
      </c>
      <c r="G1034" s="243"/>
      <c r="H1034" s="245" t="s">
        <v>1</v>
      </c>
      <c r="I1034" s="247"/>
      <c r="J1034" s="243"/>
      <c r="K1034" s="243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178</v>
      </c>
      <c r="AU1034" s="252" t="s">
        <v>89</v>
      </c>
      <c r="AV1034" s="13" t="s">
        <v>87</v>
      </c>
      <c r="AW1034" s="13" t="s">
        <v>36</v>
      </c>
      <c r="AX1034" s="13" t="s">
        <v>79</v>
      </c>
      <c r="AY1034" s="252" t="s">
        <v>170</v>
      </c>
    </row>
    <row r="1035" s="14" customFormat="1">
      <c r="A1035" s="14"/>
      <c r="B1035" s="253"/>
      <c r="C1035" s="254"/>
      <c r="D1035" s="244" t="s">
        <v>178</v>
      </c>
      <c r="E1035" s="255" t="s">
        <v>1</v>
      </c>
      <c r="F1035" s="256" t="s">
        <v>930</v>
      </c>
      <c r="G1035" s="254"/>
      <c r="H1035" s="257">
        <v>7.2000000000000002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178</v>
      </c>
      <c r="AU1035" s="263" t="s">
        <v>89</v>
      </c>
      <c r="AV1035" s="14" t="s">
        <v>89</v>
      </c>
      <c r="AW1035" s="14" t="s">
        <v>36</v>
      </c>
      <c r="AX1035" s="14" t="s">
        <v>79</v>
      </c>
      <c r="AY1035" s="263" t="s">
        <v>170</v>
      </c>
    </row>
    <row r="1036" s="14" customFormat="1">
      <c r="A1036" s="14"/>
      <c r="B1036" s="253"/>
      <c r="C1036" s="254"/>
      <c r="D1036" s="244" t="s">
        <v>178</v>
      </c>
      <c r="E1036" s="255" t="s">
        <v>1</v>
      </c>
      <c r="F1036" s="256" t="s">
        <v>931</v>
      </c>
      <c r="G1036" s="254"/>
      <c r="H1036" s="257">
        <v>2.3999999999999999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178</v>
      </c>
      <c r="AU1036" s="263" t="s">
        <v>89</v>
      </c>
      <c r="AV1036" s="14" t="s">
        <v>89</v>
      </c>
      <c r="AW1036" s="14" t="s">
        <v>36</v>
      </c>
      <c r="AX1036" s="14" t="s">
        <v>79</v>
      </c>
      <c r="AY1036" s="263" t="s">
        <v>170</v>
      </c>
    </row>
    <row r="1037" s="14" customFormat="1">
      <c r="A1037" s="14"/>
      <c r="B1037" s="253"/>
      <c r="C1037" s="254"/>
      <c r="D1037" s="244" t="s">
        <v>178</v>
      </c>
      <c r="E1037" s="255" t="s">
        <v>1</v>
      </c>
      <c r="F1037" s="256" t="s">
        <v>932</v>
      </c>
      <c r="G1037" s="254"/>
      <c r="H1037" s="257">
        <v>3.8700000000000001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178</v>
      </c>
      <c r="AU1037" s="263" t="s">
        <v>89</v>
      </c>
      <c r="AV1037" s="14" t="s">
        <v>89</v>
      </c>
      <c r="AW1037" s="14" t="s">
        <v>36</v>
      </c>
      <c r="AX1037" s="14" t="s">
        <v>79</v>
      </c>
      <c r="AY1037" s="263" t="s">
        <v>170</v>
      </c>
    </row>
    <row r="1038" s="15" customFormat="1">
      <c r="A1038" s="15"/>
      <c r="B1038" s="264"/>
      <c r="C1038" s="265"/>
      <c r="D1038" s="244" t="s">
        <v>178</v>
      </c>
      <c r="E1038" s="266" t="s">
        <v>1</v>
      </c>
      <c r="F1038" s="267" t="s">
        <v>183</v>
      </c>
      <c r="G1038" s="265"/>
      <c r="H1038" s="268">
        <v>13.470000000000001</v>
      </c>
      <c r="I1038" s="269"/>
      <c r="J1038" s="265"/>
      <c r="K1038" s="265"/>
      <c r="L1038" s="270"/>
      <c r="M1038" s="271"/>
      <c r="N1038" s="272"/>
      <c r="O1038" s="272"/>
      <c r="P1038" s="272"/>
      <c r="Q1038" s="272"/>
      <c r="R1038" s="272"/>
      <c r="S1038" s="272"/>
      <c r="T1038" s="273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4" t="s">
        <v>178</v>
      </c>
      <c r="AU1038" s="274" t="s">
        <v>89</v>
      </c>
      <c r="AV1038" s="15" t="s">
        <v>176</v>
      </c>
      <c r="AW1038" s="15" t="s">
        <v>36</v>
      </c>
      <c r="AX1038" s="15" t="s">
        <v>87</v>
      </c>
      <c r="AY1038" s="274" t="s">
        <v>170</v>
      </c>
    </row>
    <row r="1039" s="2" customFormat="1" ht="14.4" customHeight="1">
      <c r="A1039" s="39"/>
      <c r="B1039" s="40"/>
      <c r="C1039" s="228" t="s">
        <v>933</v>
      </c>
      <c r="D1039" s="228" t="s">
        <v>172</v>
      </c>
      <c r="E1039" s="229" t="s">
        <v>934</v>
      </c>
      <c r="F1039" s="230" t="s">
        <v>935</v>
      </c>
      <c r="G1039" s="231" t="s">
        <v>175</v>
      </c>
      <c r="H1039" s="232">
        <v>61.375</v>
      </c>
      <c r="I1039" s="233"/>
      <c r="J1039" s="234">
        <f>ROUND(I1039*H1039,2)</f>
        <v>0</v>
      </c>
      <c r="K1039" s="235"/>
      <c r="L1039" s="45"/>
      <c r="M1039" s="236" t="s">
        <v>1</v>
      </c>
      <c r="N1039" s="237" t="s">
        <v>44</v>
      </c>
      <c r="O1039" s="92"/>
      <c r="P1039" s="238">
        <f>O1039*H1039</f>
        <v>0</v>
      </c>
      <c r="Q1039" s="238">
        <v>0</v>
      </c>
      <c r="R1039" s="238">
        <f>Q1039*H1039</f>
        <v>0</v>
      </c>
      <c r="S1039" s="238">
        <v>0</v>
      </c>
      <c r="T1039" s="239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0" t="s">
        <v>176</v>
      </c>
      <c r="AT1039" s="240" t="s">
        <v>172</v>
      </c>
      <c r="AU1039" s="240" t="s">
        <v>89</v>
      </c>
      <c r="AY1039" s="18" t="s">
        <v>170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8" t="s">
        <v>87</v>
      </c>
      <c r="BK1039" s="241">
        <f>ROUND(I1039*H1039,2)</f>
        <v>0</v>
      </c>
      <c r="BL1039" s="18" t="s">
        <v>176</v>
      </c>
      <c r="BM1039" s="240" t="s">
        <v>936</v>
      </c>
    </row>
    <row r="1040" s="13" customFormat="1">
      <c r="A1040" s="13"/>
      <c r="B1040" s="242"/>
      <c r="C1040" s="243"/>
      <c r="D1040" s="244" t="s">
        <v>178</v>
      </c>
      <c r="E1040" s="245" t="s">
        <v>1</v>
      </c>
      <c r="F1040" s="246" t="s">
        <v>195</v>
      </c>
      <c r="G1040" s="243"/>
      <c r="H1040" s="245" t="s">
        <v>1</v>
      </c>
      <c r="I1040" s="247"/>
      <c r="J1040" s="243"/>
      <c r="K1040" s="243"/>
      <c r="L1040" s="248"/>
      <c r="M1040" s="249"/>
      <c r="N1040" s="250"/>
      <c r="O1040" s="250"/>
      <c r="P1040" s="250"/>
      <c r="Q1040" s="250"/>
      <c r="R1040" s="250"/>
      <c r="S1040" s="250"/>
      <c r="T1040" s="25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2" t="s">
        <v>178</v>
      </c>
      <c r="AU1040" s="252" t="s">
        <v>89</v>
      </c>
      <c r="AV1040" s="13" t="s">
        <v>87</v>
      </c>
      <c r="AW1040" s="13" t="s">
        <v>36</v>
      </c>
      <c r="AX1040" s="13" t="s">
        <v>79</v>
      </c>
      <c r="AY1040" s="252" t="s">
        <v>170</v>
      </c>
    </row>
    <row r="1041" s="13" customFormat="1">
      <c r="A1041" s="13"/>
      <c r="B1041" s="242"/>
      <c r="C1041" s="243"/>
      <c r="D1041" s="244" t="s">
        <v>178</v>
      </c>
      <c r="E1041" s="245" t="s">
        <v>1</v>
      </c>
      <c r="F1041" s="246" t="s">
        <v>196</v>
      </c>
      <c r="G1041" s="243"/>
      <c r="H1041" s="245" t="s">
        <v>1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178</v>
      </c>
      <c r="AU1041" s="252" t="s">
        <v>89</v>
      </c>
      <c r="AV1041" s="13" t="s">
        <v>87</v>
      </c>
      <c r="AW1041" s="13" t="s">
        <v>36</v>
      </c>
      <c r="AX1041" s="13" t="s">
        <v>79</v>
      </c>
      <c r="AY1041" s="252" t="s">
        <v>170</v>
      </c>
    </row>
    <row r="1042" s="13" customFormat="1">
      <c r="A1042" s="13"/>
      <c r="B1042" s="242"/>
      <c r="C1042" s="243"/>
      <c r="D1042" s="244" t="s">
        <v>178</v>
      </c>
      <c r="E1042" s="245" t="s">
        <v>1</v>
      </c>
      <c r="F1042" s="246" t="s">
        <v>937</v>
      </c>
      <c r="G1042" s="243"/>
      <c r="H1042" s="245" t="s">
        <v>1</v>
      </c>
      <c r="I1042" s="247"/>
      <c r="J1042" s="243"/>
      <c r="K1042" s="243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178</v>
      </c>
      <c r="AU1042" s="252" t="s">
        <v>89</v>
      </c>
      <c r="AV1042" s="13" t="s">
        <v>87</v>
      </c>
      <c r="AW1042" s="13" t="s">
        <v>36</v>
      </c>
      <c r="AX1042" s="13" t="s">
        <v>79</v>
      </c>
      <c r="AY1042" s="252" t="s">
        <v>170</v>
      </c>
    </row>
    <row r="1043" s="14" customFormat="1">
      <c r="A1043" s="14"/>
      <c r="B1043" s="253"/>
      <c r="C1043" s="254"/>
      <c r="D1043" s="244" t="s">
        <v>178</v>
      </c>
      <c r="E1043" s="255" t="s">
        <v>1</v>
      </c>
      <c r="F1043" s="256" t="s">
        <v>938</v>
      </c>
      <c r="G1043" s="254"/>
      <c r="H1043" s="257">
        <v>30.684999999999999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178</v>
      </c>
      <c r="AU1043" s="263" t="s">
        <v>89</v>
      </c>
      <c r="AV1043" s="14" t="s">
        <v>89</v>
      </c>
      <c r="AW1043" s="14" t="s">
        <v>36</v>
      </c>
      <c r="AX1043" s="14" t="s">
        <v>79</v>
      </c>
      <c r="AY1043" s="263" t="s">
        <v>170</v>
      </c>
    </row>
    <row r="1044" s="14" customFormat="1">
      <c r="A1044" s="14"/>
      <c r="B1044" s="253"/>
      <c r="C1044" s="254"/>
      <c r="D1044" s="244" t="s">
        <v>178</v>
      </c>
      <c r="E1044" s="255" t="s">
        <v>1</v>
      </c>
      <c r="F1044" s="256" t="s">
        <v>939</v>
      </c>
      <c r="G1044" s="254"/>
      <c r="H1044" s="257">
        <v>30.690000000000001</v>
      </c>
      <c r="I1044" s="258"/>
      <c r="J1044" s="254"/>
      <c r="K1044" s="254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178</v>
      </c>
      <c r="AU1044" s="263" t="s">
        <v>89</v>
      </c>
      <c r="AV1044" s="14" t="s">
        <v>89</v>
      </c>
      <c r="AW1044" s="14" t="s">
        <v>36</v>
      </c>
      <c r="AX1044" s="14" t="s">
        <v>79</v>
      </c>
      <c r="AY1044" s="263" t="s">
        <v>170</v>
      </c>
    </row>
    <row r="1045" s="15" customFormat="1">
      <c r="A1045" s="15"/>
      <c r="B1045" s="264"/>
      <c r="C1045" s="265"/>
      <c r="D1045" s="244" t="s">
        <v>178</v>
      </c>
      <c r="E1045" s="266" t="s">
        <v>1</v>
      </c>
      <c r="F1045" s="267" t="s">
        <v>183</v>
      </c>
      <c r="G1045" s="265"/>
      <c r="H1045" s="268">
        <v>61.375</v>
      </c>
      <c r="I1045" s="269"/>
      <c r="J1045" s="265"/>
      <c r="K1045" s="265"/>
      <c r="L1045" s="270"/>
      <c r="M1045" s="271"/>
      <c r="N1045" s="272"/>
      <c r="O1045" s="272"/>
      <c r="P1045" s="272"/>
      <c r="Q1045" s="272"/>
      <c r="R1045" s="272"/>
      <c r="S1045" s="272"/>
      <c r="T1045" s="273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4" t="s">
        <v>178</v>
      </c>
      <c r="AU1045" s="274" t="s">
        <v>89</v>
      </c>
      <c r="AV1045" s="15" t="s">
        <v>176</v>
      </c>
      <c r="AW1045" s="15" t="s">
        <v>36</v>
      </c>
      <c r="AX1045" s="15" t="s">
        <v>87</v>
      </c>
      <c r="AY1045" s="274" t="s">
        <v>170</v>
      </c>
    </row>
    <row r="1046" s="2" customFormat="1" ht="24.15" customHeight="1">
      <c r="A1046" s="39"/>
      <c r="B1046" s="40"/>
      <c r="C1046" s="228" t="s">
        <v>940</v>
      </c>
      <c r="D1046" s="228" t="s">
        <v>172</v>
      </c>
      <c r="E1046" s="229" t="s">
        <v>941</v>
      </c>
      <c r="F1046" s="230" t="s">
        <v>942</v>
      </c>
      <c r="G1046" s="231" t="s">
        <v>192</v>
      </c>
      <c r="H1046" s="232">
        <v>1.6799999999999999</v>
      </c>
      <c r="I1046" s="233"/>
      <c r="J1046" s="234">
        <f>ROUND(I1046*H1046,2)</f>
        <v>0</v>
      </c>
      <c r="K1046" s="235"/>
      <c r="L1046" s="45"/>
      <c r="M1046" s="236" t="s">
        <v>1</v>
      </c>
      <c r="N1046" s="237" t="s">
        <v>44</v>
      </c>
      <c r="O1046" s="92"/>
      <c r="P1046" s="238">
        <f>O1046*H1046</f>
        <v>0</v>
      </c>
      <c r="Q1046" s="238">
        <v>2.2563399999999998</v>
      </c>
      <c r="R1046" s="238">
        <f>Q1046*H1046</f>
        <v>3.7906511999999997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176</v>
      </c>
      <c r="AT1046" s="240" t="s">
        <v>172</v>
      </c>
      <c r="AU1046" s="240" t="s">
        <v>89</v>
      </c>
      <c r="AY1046" s="18" t="s">
        <v>170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87</v>
      </c>
      <c r="BK1046" s="241">
        <f>ROUND(I1046*H1046,2)</f>
        <v>0</v>
      </c>
      <c r="BL1046" s="18" t="s">
        <v>176</v>
      </c>
      <c r="BM1046" s="240" t="s">
        <v>943</v>
      </c>
    </row>
    <row r="1047" s="13" customFormat="1">
      <c r="A1047" s="13"/>
      <c r="B1047" s="242"/>
      <c r="C1047" s="243"/>
      <c r="D1047" s="244" t="s">
        <v>178</v>
      </c>
      <c r="E1047" s="245" t="s">
        <v>1</v>
      </c>
      <c r="F1047" s="246" t="s">
        <v>195</v>
      </c>
      <c r="G1047" s="243"/>
      <c r="H1047" s="245" t="s">
        <v>1</v>
      </c>
      <c r="I1047" s="247"/>
      <c r="J1047" s="243"/>
      <c r="K1047" s="243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178</v>
      </c>
      <c r="AU1047" s="252" t="s">
        <v>89</v>
      </c>
      <c r="AV1047" s="13" t="s">
        <v>87</v>
      </c>
      <c r="AW1047" s="13" t="s">
        <v>36</v>
      </c>
      <c r="AX1047" s="13" t="s">
        <v>79</v>
      </c>
      <c r="AY1047" s="252" t="s">
        <v>170</v>
      </c>
    </row>
    <row r="1048" s="13" customFormat="1">
      <c r="A1048" s="13"/>
      <c r="B1048" s="242"/>
      <c r="C1048" s="243"/>
      <c r="D1048" s="244" t="s">
        <v>178</v>
      </c>
      <c r="E1048" s="245" t="s">
        <v>1</v>
      </c>
      <c r="F1048" s="246" t="s">
        <v>381</v>
      </c>
      <c r="G1048" s="243"/>
      <c r="H1048" s="245" t="s">
        <v>1</v>
      </c>
      <c r="I1048" s="247"/>
      <c r="J1048" s="243"/>
      <c r="K1048" s="243"/>
      <c r="L1048" s="248"/>
      <c r="M1048" s="249"/>
      <c r="N1048" s="250"/>
      <c r="O1048" s="250"/>
      <c r="P1048" s="250"/>
      <c r="Q1048" s="250"/>
      <c r="R1048" s="250"/>
      <c r="S1048" s="250"/>
      <c r="T1048" s="25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2" t="s">
        <v>178</v>
      </c>
      <c r="AU1048" s="252" t="s">
        <v>89</v>
      </c>
      <c r="AV1048" s="13" t="s">
        <v>87</v>
      </c>
      <c r="AW1048" s="13" t="s">
        <v>36</v>
      </c>
      <c r="AX1048" s="13" t="s">
        <v>79</v>
      </c>
      <c r="AY1048" s="252" t="s">
        <v>170</v>
      </c>
    </row>
    <row r="1049" s="13" customFormat="1">
      <c r="A1049" s="13"/>
      <c r="B1049" s="242"/>
      <c r="C1049" s="243"/>
      <c r="D1049" s="244" t="s">
        <v>178</v>
      </c>
      <c r="E1049" s="245" t="s">
        <v>1</v>
      </c>
      <c r="F1049" s="246" t="s">
        <v>944</v>
      </c>
      <c r="G1049" s="243"/>
      <c r="H1049" s="245" t="s">
        <v>1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178</v>
      </c>
      <c r="AU1049" s="252" t="s">
        <v>89</v>
      </c>
      <c r="AV1049" s="13" t="s">
        <v>87</v>
      </c>
      <c r="AW1049" s="13" t="s">
        <v>36</v>
      </c>
      <c r="AX1049" s="13" t="s">
        <v>79</v>
      </c>
      <c r="AY1049" s="252" t="s">
        <v>170</v>
      </c>
    </row>
    <row r="1050" s="14" customFormat="1">
      <c r="A1050" s="14"/>
      <c r="B1050" s="253"/>
      <c r="C1050" s="254"/>
      <c r="D1050" s="244" t="s">
        <v>178</v>
      </c>
      <c r="E1050" s="255" t="s">
        <v>1</v>
      </c>
      <c r="F1050" s="256" t="s">
        <v>398</v>
      </c>
      <c r="G1050" s="254"/>
      <c r="H1050" s="257">
        <v>1.6799999999999999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178</v>
      </c>
      <c r="AU1050" s="263" t="s">
        <v>89</v>
      </c>
      <c r="AV1050" s="14" t="s">
        <v>89</v>
      </c>
      <c r="AW1050" s="14" t="s">
        <v>36</v>
      </c>
      <c r="AX1050" s="14" t="s">
        <v>79</v>
      </c>
      <c r="AY1050" s="263" t="s">
        <v>170</v>
      </c>
    </row>
    <row r="1051" s="15" customFormat="1">
      <c r="A1051" s="15"/>
      <c r="B1051" s="264"/>
      <c r="C1051" s="265"/>
      <c r="D1051" s="244" t="s">
        <v>178</v>
      </c>
      <c r="E1051" s="266" t="s">
        <v>1</v>
      </c>
      <c r="F1051" s="267" t="s">
        <v>183</v>
      </c>
      <c r="G1051" s="265"/>
      <c r="H1051" s="268">
        <v>1.6799999999999999</v>
      </c>
      <c r="I1051" s="269"/>
      <c r="J1051" s="265"/>
      <c r="K1051" s="265"/>
      <c r="L1051" s="270"/>
      <c r="M1051" s="271"/>
      <c r="N1051" s="272"/>
      <c r="O1051" s="272"/>
      <c r="P1051" s="272"/>
      <c r="Q1051" s="272"/>
      <c r="R1051" s="272"/>
      <c r="S1051" s="272"/>
      <c r="T1051" s="27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74" t="s">
        <v>178</v>
      </c>
      <c r="AU1051" s="274" t="s">
        <v>89</v>
      </c>
      <c r="AV1051" s="15" t="s">
        <v>176</v>
      </c>
      <c r="AW1051" s="15" t="s">
        <v>36</v>
      </c>
      <c r="AX1051" s="15" t="s">
        <v>87</v>
      </c>
      <c r="AY1051" s="274" t="s">
        <v>170</v>
      </c>
    </row>
    <row r="1052" s="2" customFormat="1" ht="14.4" customHeight="1">
      <c r="A1052" s="39"/>
      <c r="B1052" s="40"/>
      <c r="C1052" s="228" t="s">
        <v>945</v>
      </c>
      <c r="D1052" s="228" t="s">
        <v>172</v>
      </c>
      <c r="E1052" s="229" t="s">
        <v>946</v>
      </c>
      <c r="F1052" s="230" t="s">
        <v>947</v>
      </c>
      <c r="G1052" s="231" t="s">
        <v>175</v>
      </c>
      <c r="H1052" s="232">
        <v>175.90000000000001</v>
      </c>
      <c r="I1052" s="233"/>
      <c r="J1052" s="234">
        <f>ROUND(I1052*H1052,2)</f>
        <v>0</v>
      </c>
      <c r="K1052" s="235"/>
      <c r="L1052" s="45"/>
      <c r="M1052" s="236" t="s">
        <v>1</v>
      </c>
      <c r="N1052" s="237" t="s">
        <v>44</v>
      </c>
      <c r="O1052" s="92"/>
      <c r="P1052" s="238">
        <f>O1052*H1052</f>
        <v>0</v>
      </c>
      <c r="Q1052" s="238">
        <v>0.11219999999999999</v>
      </c>
      <c r="R1052" s="238">
        <f>Q1052*H1052</f>
        <v>19.735979999999998</v>
      </c>
      <c r="S1052" s="238">
        <v>0</v>
      </c>
      <c r="T1052" s="23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40" t="s">
        <v>176</v>
      </c>
      <c r="AT1052" s="240" t="s">
        <v>172</v>
      </c>
      <c r="AU1052" s="240" t="s">
        <v>89</v>
      </c>
      <c r="AY1052" s="18" t="s">
        <v>170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87</v>
      </c>
      <c r="BK1052" s="241">
        <f>ROUND(I1052*H1052,2)</f>
        <v>0</v>
      </c>
      <c r="BL1052" s="18" t="s">
        <v>176</v>
      </c>
      <c r="BM1052" s="240" t="s">
        <v>948</v>
      </c>
    </row>
    <row r="1053" s="13" customFormat="1">
      <c r="A1053" s="13"/>
      <c r="B1053" s="242"/>
      <c r="C1053" s="243"/>
      <c r="D1053" s="244" t="s">
        <v>178</v>
      </c>
      <c r="E1053" s="245" t="s">
        <v>1</v>
      </c>
      <c r="F1053" s="246" t="s">
        <v>524</v>
      </c>
      <c r="G1053" s="243"/>
      <c r="H1053" s="245" t="s">
        <v>1</v>
      </c>
      <c r="I1053" s="247"/>
      <c r="J1053" s="243"/>
      <c r="K1053" s="243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178</v>
      </c>
      <c r="AU1053" s="252" t="s">
        <v>89</v>
      </c>
      <c r="AV1053" s="13" t="s">
        <v>87</v>
      </c>
      <c r="AW1053" s="13" t="s">
        <v>36</v>
      </c>
      <c r="AX1053" s="13" t="s">
        <v>79</v>
      </c>
      <c r="AY1053" s="252" t="s">
        <v>170</v>
      </c>
    </row>
    <row r="1054" s="13" customFormat="1">
      <c r="A1054" s="13"/>
      <c r="B1054" s="242"/>
      <c r="C1054" s="243"/>
      <c r="D1054" s="244" t="s">
        <v>178</v>
      </c>
      <c r="E1054" s="245" t="s">
        <v>1</v>
      </c>
      <c r="F1054" s="246" t="s">
        <v>195</v>
      </c>
      <c r="G1054" s="243"/>
      <c r="H1054" s="245" t="s">
        <v>1</v>
      </c>
      <c r="I1054" s="247"/>
      <c r="J1054" s="243"/>
      <c r="K1054" s="243"/>
      <c r="L1054" s="248"/>
      <c r="M1054" s="249"/>
      <c r="N1054" s="250"/>
      <c r="O1054" s="250"/>
      <c r="P1054" s="250"/>
      <c r="Q1054" s="250"/>
      <c r="R1054" s="250"/>
      <c r="S1054" s="250"/>
      <c r="T1054" s="25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2" t="s">
        <v>178</v>
      </c>
      <c r="AU1054" s="252" t="s">
        <v>89</v>
      </c>
      <c r="AV1054" s="13" t="s">
        <v>87</v>
      </c>
      <c r="AW1054" s="13" t="s">
        <v>36</v>
      </c>
      <c r="AX1054" s="13" t="s">
        <v>79</v>
      </c>
      <c r="AY1054" s="252" t="s">
        <v>170</v>
      </c>
    </row>
    <row r="1055" s="13" customFormat="1">
      <c r="A1055" s="13"/>
      <c r="B1055" s="242"/>
      <c r="C1055" s="243"/>
      <c r="D1055" s="244" t="s">
        <v>178</v>
      </c>
      <c r="E1055" s="245" t="s">
        <v>1</v>
      </c>
      <c r="F1055" s="246" t="s">
        <v>949</v>
      </c>
      <c r="G1055" s="243"/>
      <c r="H1055" s="245" t="s">
        <v>1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178</v>
      </c>
      <c r="AU1055" s="252" t="s">
        <v>89</v>
      </c>
      <c r="AV1055" s="13" t="s">
        <v>87</v>
      </c>
      <c r="AW1055" s="13" t="s">
        <v>36</v>
      </c>
      <c r="AX1055" s="13" t="s">
        <v>79</v>
      </c>
      <c r="AY1055" s="252" t="s">
        <v>170</v>
      </c>
    </row>
    <row r="1056" s="14" customFormat="1">
      <c r="A1056" s="14"/>
      <c r="B1056" s="253"/>
      <c r="C1056" s="254"/>
      <c r="D1056" s="244" t="s">
        <v>178</v>
      </c>
      <c r="E1056" s="255" t="s">
        <v>1</v>
      </c>
      <c r="F1056" s="256" t="s">
        <v>678</v>
      </c>
      <c r="G1056" s="254"/>
      <c r="H1056" s="257">
        <v>17.02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178</v>
      </c>
      <c r="AU1056" s="263" t="s">
        <v>89</v>
      </c>
      <c r="AV1056" s="14" t="s">
        <v>89</v>
      </c>
      <c r="AW1056" s="14" t="s">
        <v>36</v>
      </c>
      <c r="AX1056" s="14" t="s">
        <v>79</v>
      </c>
      <c r="AY1056" s="263" t="s">
        <v>170</v>
      </c>
    </row>
    <row r="1057" s="14" customFormat="1">
      <c r="A1057" s="14"/>
      <c r="B1057" s="253"/>
      <c r="C1057" s="254"/>
      <c r="D1057" s="244" t="s">
        <v>178</v>
      </c>
      <c r="E1057" s="255" t="s">
        <v>1</v>
      </c>
      <c r="F1057" s="256" t="s">
        <v>950</v>
      </c>
      <c r="G1057" s="254"/>
      <c r="H1057" s="257">
        <v>1.28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178</v>
      </c>
      <c r="AU1057" s="263" t="s">
        <v>89</v>
      </c>
      <c r="AV1057" s="14" t="s">
        <v>89</v>
      </c>
      <c r="AW1057" s="14" t="s">
        <v>36</v>
      </c>
      <c r="AX1057" s="14" t="s">
        <v>79</v>
      </c>
      <c r="AY1057" s="263" t="s">
        <v>170</v>
      </c>
    </row>
    <row r="1058" s="14" customFormat="1">
      <c r="A1058" s="14"/>
      <c r="B1058" s="253"/>
      <c r="C1058" s="254"/>
      <c r="D1058" s="244" t="s">
        <v>178</v>
      </c>
      <c r="E1058" s="255" t="s">
        <v>1</v>
      </c>
      <c r="F1058" s="256" t="s">
        <v>951</v>
      </c>
      <c r="G1058" s="254"/>
      <c r="H1058" s="257">
        <v>5.5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178</v>
      </c>
      <c r="AU1058" s="263" t="s">
        <v>89</v>
      </c>
      <c r="AV1058" s="14" t="s">
        <v>89</v>
      </c>
      <c r="AW1058" s="14" t="s">
        <v>36</v>
      </c>
      <c r="AX1058" s="14" t="s">
        <v>79</v>
      </c>
      <c r="AY1058" s="263" t="s">
        <v>170</v>
      </c>
    </row>
    <row r="1059" s="16" customFormat="1">
      <c r="A1059" s="16"/>
      <c r="B1059" s="275"/>
      <c r="C1059" s="276"/>
      <c r="D1059" s="244" t="s">
        <v>178</v>
      </c>
      <c r="E1059" s="277" t="s">
        <v>1</v>
      </c>
      <c r="F1059" s="278" t="s">
        <v>221</v>
      </c>
      <c r="G1059" s="276"/>
      <c r="H1059" s="279">
        <v>23.800000000000001</v>
      </c>
      <c r="I1059" s="280"/>
      <c r="J1059" s="276"/>
      <c r="K1059" s="276"/>
      <c r="L1059" s="281"/>
      <c r="M1059" s="282"/>
      <c r="N1059" s="283"/>
      <c r="O1059" s="283"/>
      <c r="P1059" s="283"/>
      <c r="Q1059" s="283"/>
      <c r="R1059" s="283"/>
      <c r="S1059" s="283"/>
      <c r="T1059" s="284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85" t="s">
        <v>178</v>
      </c>
      <c r="AU1059" s="285" t="s">
        <v>89</v>
      </c>
      <c r="AV1059" s="16" t="s">
        <v>189</v>
      </c>
      <c r="AW1059" s="16" t="s">
        <v>36</v>
      </c>
      <c r="AX1059" s="16" t="s">
        <v>79</v>
      </c>
      <c r="AY1059" s="285" t="s">
        <v>170</v>
      </c>
    </row>
    <row r="1060" s="13" customFormat="1">
      <c r="A1060" s="13"/>
      <c r="B1060" s="242"/>
      <c r="C1060" s="243"/>
      <c r="D1060" s="244" t="s">
        <v>178</v>
      </c>
      <c r="E1060" s="245" t="s">
        <v>1</v>
      </c>
      <c r="F1060" s="246" t="s">
        <v>952</v>
      </c>
      <c r="G1060" s="243"/>
      <c r="H1060" s="245" t="s">
        <v>1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178</v>
      </c>
      <c r="AU1060" s="252" t="s">
        <v>89</v>
      </c>
      <c r="AV1060" s="13" t="s">
        <v>87</v>
      </c>
      <c r="AW1060" s="13" t="s">
        <v>36</v>
      </c>
      <c r="AX1060" s="13" t="s">
        <v>79</v>
      </c>
      <c r="AY1060" s="252" t="s">
        <v>170</v>
      </c>
    </row>
    <row r="1061" s="14" customFormat="1">
      <c r="A1061" s="14"/>
      <c r="B1061" s="253"/>
      <c r="C1061" s="254"/>
      <c r="D1061" s="244" t="s">
        <v>178</v>
      </c>
      <c r="E1061" s="255" t="s">
        <v>1</v>
      </c>
      <c r="F1061" s="256" t="s">
        <v>953</v>
      </c>
      <c r="G1061" s="254"/>
      <c r="H1061" s="257">
        <v>50.630000000000003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178</v>
      </c>
      <c r="AU1061" s="263" t="s">
        <v>89</v>
      </c>
      <c r="AV1061" s="14" t="s">
        <v>89</v>
      </c>
      <c r="AW1061" s="14" t="s">
        <v>36</v>
      </c>
      <c r="AX1061" s="14" t="s">
        <v>79</v>
      </c>
      <c r="AY1061" s="263" t="s">
        <v>170</v>
      </c>
    </row>
    <row r="1062" s="16" customFormat="1">
      <c r="A1062" s="16"/>
      <c r="B1062" s="275"/>
      <c r="C1062" s="276"/>
      <c r="D1062" s="244" t="s">
        <v>178</v>
      </c>
      <c r="E1062" s="277" t="s">
        <v>1</v>
      </c>
      <c r="F1062" s="278" t="s">
        <v>221</v>
      </c>
      <c r="G1062" s="276"/>
      <c r="H1062" s="279">
        <v>50.630000000000003</v>
      </c>
      <c r="I1062" s="280"/>
      <c r="J1062" s="276"/>
      <c r="K1062" s="276"/>
      <c r="L1062" s="281"/>
      <c r="M1062" s="282"/>
      <c r="N1062" s="283"/>
      <c r="O1062" s="283"/>
      <c r="P1062" s="283"/>
      <c r="Q1062" s="283"/>
      <c r="R1062" s="283"/>
      <c r="S1062" s="283"/>
      <c r="T1062" s="284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85" t="s">
        <v>178</v>
      </c>
      <c r="AU1062" s="285" t="s">
        <v>89</v>
      </c>
      <c r="AV1062" s="16" t="s">
        <v>189</v>
      </c>
      <c r="AW1062" s="16" t="s">
        <v>36</v>
      </c>
      <c r="AX1062" s="16" t="s">
        <v>79</v>
      </c>
      <c r="AY1062" s="285" t="s">
        <v>170</v>
      </c>
    </row>
    <row r="1063" s="13" customFormat="1">
      <c r="A1063" s="13"/>
      <c r="B1063" s="242"/>
      <c r="C1063" s="243"/>
      <c r="D1063" s="244" t="s">
        <v>178</v>
      </c>
      <c r="E1063" s="245" t="s">
        <v>1</v>
      </c>
      <c r="F1063" s="246" t="s">
        <v>954</v>
      </c>
      <c r="G1063" s="243"/>
      <c r="H1063" s="245" t="s">
        <v>1</v>
      </c>
      <c r="I1063" s="247"/>
      <c r="J1063" s="243"/>
      <c r="K1063" s="243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178</v>
      </c>
      <c r="AU1063" s="252" t="s">
        <v>89</v>
      </c>
      <c r="AV1063" s="13" t="s">
        <v>87</v>
      </c>
      <c r="AW1063" s="13" t="s">
        <v>36</v>
      </c>
      <c r="AX1063" s="13" t="s">
        <v>79</v>
      </c>
      <c r="AY1063" s="252" t="s">
        <v>170</v>
      </c>
    </row>
    <row r="1064" s="14" customFormat="1">
      <c r="A1064" s="14"/>
      <c r="B1064" s="253"/>
      <c r="C1064" s="254"/>
      <c r="D1064" s="244" t="s">
        <v>178</v>
      </c>
      <c r="E1064" s="255" t="s">
        <v>1</v>
      </c>
      <c r="F1064" s="256" t="s">
        <v>955</v>
      </c>
      <c r="G1064" s="254"/>
      <c r="H1064" s="257">
        <v>9.4100000000000001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178</v>
      </c>
      <c r="AU1064" s="263" t="s">
        <v>89</v>
      </c>
      <c r="AV1064" s="14" t="s">
        <v>89</v>
      </c>
      <c r="AW1064" s="14" t="s">
        <v>36</v>
      </c>
      <c r="AX1064" s="14" t="s">
        <v>79</v>
      </c>
      <c r="AY1064" s="263" t="s">
        <v>170</v>
      </c>
    </row>
    <row r="1065" s="14" customFormat="1">
      <c r="A1065" s="14"/>
      <c r="B1065" s="253"/>
      <c r="C1065" s="254"/>
      <c r="D1065" s="244" t="s">
        <v>178</v>
      </c>
      <c r="E1065" s="255" t="s">
        <v>1</v>
      </c>
      <c r="F1065" s="256" t="s">
        <v>956</v>
      </c>
      <c r="G1065" s="254"/>
      <c r="H1065" s="257">
        <v>14.4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178</v>
      </c>
      <c r="AU1065" s="263" t="s">
        <v>89</v>
      </c>
      <c r="AV1065" s="14" t="s">
        <v>89</v>
      </c>
      <c r="AW1065" s="14" t="s">
        <v>36</v>
      </c>
      <c r="AX1065" s="14" t="s">
        <v>79</v>
      </c>
      <c r="AY1065" s="263" t="s">
        <v>170</v>
      </c>
    </row>
    <row r="1066" s="16" customFormat="1">
      <c r="A1066" s="16"/>
      <c r="B1066" s="275"/>
      <c r="C1066" s="276"/>
      <c r="D1066" s="244" t="s">
        <v>178</v>
      </c>
      <c r="E1066" s="277" t="s">
        <v>1</v>
      </c>
      <c r="F1066" s="278" t="s">
        <v>221</v>
      </c>
      <c r="G1066" s="276"/>
      <c r="H1066" s="279">
        <v>23.809999999999999</v>
      </c>
      <c r="I1066" s="280"/>
      <c r="J1066" s="276"/>
      <c r="K1066" s="276"/>
      <c r="L1066" s="281"/>
      <c r="M1066" s="282"/>
      <c r="N1066" s="283"/>
      <c r="O1066" s="283"/>
      <c r="P1066" s="283"/>
      <c r="Q1066" s="283"/>
      <c r="R1066" s="283"/>
      <c r="S1066" s="283"/>
      <c r="T1066" s="284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85" t="s">
        <v>178</v>
      </c>
      <c r="AU1066" s="285" t="s">
        <v>89</v>
      </c>
      <c r="AV1066" s="16" t="s">
        <v>189</v>
      </c>
      <c r="AW1066" s="16" t="s">
        <v>36</v>
      </c>
      <c r="AX1066" s="16" t="s">
        <v>79</v>
      </c>
      <c r="AY1066" s="285" t="s">
        <v>170</v>
      </c>
    </row>
    <row r="1067" s="13" customFormat="1">
      <c r="A1067" s="13"/>
      <c r="B1067" s="242"/>
      <c r="C1067" s="243"/>
      <c r="D1067" s="244" t="s">
        <v>178</v>
      </c>
      <c r="E1067" s="245" t="s">
        <v>1</v>
      </c>
      <c r="F1067" s="246" t="s">
        <v>957</v>
      </c>
      <c r="G1067" s="243"/>
      <c r="H1067" s="245" t="s">
        <v>1</v>
      </c>
      <c r="I1067" s="247"/>
      <c r="J1067" s="243"/>
      <c r="K1067" s="243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178</v>
      </c>
      <c r="AU1067" s="252" t="s">
        <v>89</v>
      </c>
      <c r="AV1067" s="13" t="s">
        <v>87</v>
      </c>
      <c r="AW1067" s="13" t="s">
        <v>36</v>
      </c>
      <c r="AX1067" s="13" t="s">
        <v>79</v>
      </c>
      <c r="AY1067" s="252" t="s">
        <v>170</v>
      </c>
    </row>
    <row r="1068" s="14" customFormat="1">
      <c r="A1068" s="14"/>
      <c r="B1068" s="253"/>
      <c r="C1068" s="254"/>
      <c r="D1068" s="244" t="s">
        <v>178</v>
      </c>
      <c r="E1068" s="255" t="s">
        <v>1</v>
      </c>
      <c r="F1068" s="256" t="s">
        <v>958</v>
      </c>
      <c r="G1068" s="254"/>
      <c r="H1068" s="257">
        <v>72.579999999999998</v>
      </c>
      <c r="I1068" s="258"/>
      <c r="J1068" s="254"/>
      <c r="K1068" s="254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178</v>
      </c>
      <c r="AU1068" s="263" t="s">
        <v>89</v>
      </c>
      <c r="AV1068" s="14" t="s">
        <v>89</v>
      </c>
      <c r="AW1068" s="14" t="s">
        <v>36</v>
      </c>
      <c r="AX1068" s="14" t="s">
        <v>79</v>
      </c>
      <c r="AY1068" s="263" t="s">
        <v>170</v>
      </c>
    </row>
    <row r="1069" s="14" customFormat="1">
      <c r="A1069" s="14"/>
      <c r="B1069" s="253"/>
      <c r="C1069" s="254"/>
      <c r="D1069" s="244" t="s">
        <v>178</v>
      </c>
      <c r="E1069" s="255" t="s">
        <v>1</v>
      </c>
      <c r="F1069" s="256" t="s">
        <v>959</v>
      </c>
      <c r="G1069" s="254"/>
      <c r="H1069" s="257">
        <v>5.0800000000000001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178</v>
      </c>
      <c r="AU1069" s="263" t="s">
        <v>89</v>
      </c>
      <c r="AV1069" s="14" t="s">
        <v>89</v>
      </c>
      <c r="AW1069" s="14" t="s">
        <v>36</v>
      </c>
      <c r="AX1069" s="14" t="s">
        <v>79</v>
      </c>
      <c r="AY1069" s="263" t="s">
        <v>170</v>
      </c>
    </row>
    <row r="1070" s="16" customFormat="1">
      <c r="A1070" s="16"/>
      <c r="B1070" s="275"/>
      <c r="C1070" s="276"/>
      <c r="D1070" s="244" t="s">
        <v>178</v>
      </c>
      <c r="E1070" s="277" t="s">
        <v>1</v>
      </c>
      <c r="F1070" s="278" t="s">
        <v>221</v>
      </c>
      <c r="G1070" s="276"/>
      <c r="H1070" s="279">
        <v>77.659999999999997</v>
      </c>
      <c r="I1070" s="280"/>
      <c r="J1070" s="276"/>
      <c r="K1070" s="276"/>
      <c r="L1070" s="281"/>
      <c r="M1070" s="282"/>
      <c r="N1070" s="283"/>
      <c r="O1070" s="283"/>
      <c r="P1070" s="283"/>
      <c r="Q1070" s="283"/>
      <c r="R1070" s="283"/>
      <c r="S1070" s="283"/>
      <c r="T1070" s="284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85" t="s">
        <v>178</v>
      </c>
      <c r="AU1070" s="285" t="s">
        <v>89</v>
      </c>
      <c r="AV1070" s="16" t="s">
        <v>189</v>
      </c>
      <c r="AW1070" s="16" t="s">
        <v>36</v>
      </c>
      <c r="AX1070" s="16" t="s">
        <v>79</v>
      </c>
      <c r="AY1070" s="285" t="s">
        <v>170</v>
      </c>
    </row>
    <row r="1071" s="15" customFormat="1">
      <c r="A1071" s="15"/>
      <c r="B1071" s="264"/>
      <c r="C1071" s="265"/>
      <c r="D1071" s="244" t="s">
        <v>178</v>
      </c>
      <c r="E1071" s="266" t="s">
        <v>1</v>
      </c>
      <c r="F1071" s="267" t="s">
        <v>183</v>
      </c>
      <c r="G1071" s="265"/>
      <c r="H1071" s="268">
        <v>175.90000000000001</v>
      </c>
      <c r="I1071" s="269"/>
      <c r="J1071" s="265"/>
      <c r="K1071" s="265"/>
      <c r="L1071" s="270"/>
      <c r="M1071" s="271"/>
      <c r="N1071" s="272"/>
      <c r="O1071" s="272"/>
      <c r="P1071" s="272"/>
      <c r="Q1071" s="272"/>
      <c r="R1071" s="272"/>
      <c r="S1071" s="272"/>
      <c r="T1071" s="273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74" t="s">
        <v>178</v>
      </c>
      <c r="AU1071" s="274" t="s">
        <v>89</v>
      </c>
      <c r="AV1071" s="15" t="s">
        <v>176</v>
      </c>
      <c r="AW1071" s="15" t="s">
        <v>36</v>
      </c>
      <c r="AX1071" s="15" t="s">
        <v>87</v>
      </c>
      <c r="AY1071" s="274" t="s">
        <v>170</v>
      </c>
    </row>
    <row r="1072" s="2" customFormat="1" ht="24.15" customHeight="1">
      <c r="A1072" s="39"/>
      <c r="B1072" s="40"/>
      <c r="C1072" s="228" t="s">
        <v>960</v>
      </c>
      <c r="D1072" s="228" t="s">
        <v>172</v>
      </c>
      <c r="E1072" s="229" t="s">
        <v>961</v>
      </c>
      <c r="F1072" s="230" t="s">
        <v>962</v>
      </c>
      <c r="G1072" s="231" t="s">
        <v>175</v>
      </c>
      <c r="H1072" s="232">
        <v>4.5999999999999996</v>
      </c>
      <c r="I1072" s="233"/>
      <c r="J1072" s="234">
        <f>ROUND(I1072*H1072,2)</f>
        <v>0</v>
      </c>
      <c r="K1072" s="235"/>
      <c r="L1072" s="45"/>
      <c r="M1072" s="236" t="s">
        <v>1</v>
      </c>
      <c r="N1072" s="237" t="s">
        <v>44</v>
      </c>
      <c r="O1072" s="92"/>
      <c r="P1072" s="238">
        <f>O1072*H1072</f>
        <v>0</v>
      </c>
      <c r="Q1072" s="238">
        <v>0.042000000000000003</v>
      </c>
      <c r="R1072" s="238">
        <f>Q1072*H1072</f>
        <v>0.19320000000000001</v>
      </c>
      <c r="S1072" s="238">
        <v>0</v>
      </c>
      <c r="T1072" s="23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0" t="s">
        <v>176</v>
      </c>
      <c r="AT1072" s="240" t="s">
        <v>172</v>
      </c>
      <c r="AU1072" s="240" t="s">
        <v>89</v>
      </c>
      <c r="AY1072" s="18" t="s">
        <v>170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8" t="s">
        <v>87</v>
      </c>
      <c r="BK1072" s="241">
        <f>ROUND(I1072*H1072,2)</f>
        <v>0</v>
      </c>
      <c r="BL1072" s="18" t="s">
        <v>176</v>
      </c>
      <c r="BM1072" s="240" t="s">
        <v>963</v>
      </c>
    </row>
    <row r="1073" s="13" customFormat="1">
      <c r="A1073" s="13"/>
      <c r="B1073" s="242"/>
      <c r="C1073" s="243"/>
      <c r="D1073" s="244" t="s">
        <v>178</v>
      </c>
      <c r="E1073" s="245" t="s">
        <v>1</v>
      </c>
      <c r="F1073" s="246" t="s">
        <v>964</v>
      </c>
      <c r="G1073" s="243"/>
      <c r="H1073" s="245" t="s">
        <v>1</v>
      </c>
      <c r="I1073" s="247"/>
      <c r="J1073" s="243"/>
      <c r="K1073" s="243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178</v>
      </c>
      <c r="AU1073" s="252" t="s">
        <v>89</v>
      </c>
      <c r="AV1073" s="13" t="s">
        <v>87</v>
      </c>
      <c r="AW1073" s="13" t="s">
        <v>36</v>
      </c>
      <c r="AX1073" s="13" t="s">
        <v>79</v>
      </c>
      <c r="AY1073" s="252" t="s">
        <v>170</v>
      </c>
    </row>
    <row r="1074" s="13" customFormat="1">
      <c r="A1074" s="13"/>
      <c r="B1074" s="242"/>
      <c r="C1074" s="243"/>
      <c r="D1074" s="244" t="s">
        <v>178</v>
      </c>
      <c r="E1074" s="245" t="s">
        <v>1</v>
      </c>
      <c r="F1074" s="246" t="s">
        <v>965</v>
      </c>
      <c r="G1074" s="243"/>
      <c r="H1074" s="245" t="s">
        <v>1</v>
      </c>
      <c r="I1074" s="247"/>
      <c r="J1074" s="243"/>
      <c r="K1074" s="243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178</v>
      </c>
      <c r="AU1074" s="252" t="s">
        <v>89</v>
      </c>
      <c r="AV1074" s="13" t="s">
        <v>87</v>
      </c>
      <c r="AW1074" s="13" t="s">
        <v>36</v>
      </c>
      <c r="AX1074" s="13" t="s">
        <v>79</v>
      </c>
      <c r="AY1074" s="252" t="s">
        <v>170</v>
      </c>
    </row>
    <row r="1075" s="14" customFormat="1">
      <c r="A1075" s="14"/>
      <c r="B1075" s="253"/>
      <c r="C1075" s="254"/>
      <c r="D1075" s="244" t="s">
        <v>178</v>
      </c>
      <c r="E1075" s="255" t="s">
        <v>1</v>
      </c>
      <c r="F1075" s="256" t="s">
        <v>966</v>
      </c>
      <c r="G1075" s="254"/>
      <c r="H1075" s="257">
        <v>0.80000000000000004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178</v>
      </c>
      <c r="AU1075" s="263" t="s">
        <v>89</v>
      </c>
      <c r="AV1075" s="14" t="s">
        <v>89</v>
      </c>
      <c r="AW1075" s="14" t="s">
        <v>36</v>
      </c>
      <c r="AX1075" s="14" t="s">
        <v>79</v>
      </c>
      <c r="AY1075" s="263" t="s">
        <v>170</v>
      </c>
    </row>
    <row r="1076" s="16" customFormat="1">
      <c r="A1076" s="16"/>
      <c r="B1076" s="275"/>
      <c r="C1076" s="276"/>
      <c r="D1076" s="244" t="s">
        <v>178</v>
      </c>
      <c r="E1076" s="277" t="s">
        <v>1</v>
      </c>
      <c r="F1076" s="278" t="s">
        <v>221</v>
      </c>
      <c r="G1076" s="276"/>
      <c r="H1076" s="279">
        <v>0.80000000000000004</v>
      </c>
      <c r="I1076" s="280"/>
      <c r="J1076" s="276"/>
      <c r="K1076" s="276"/>
      <c r="L1076" s="281"/>
      <c r="M1076" s="282"/>
      <c r="N1076" s="283"/>
      <c r="O1076" s="283"/>
      <c r="P1076" s="283"/>
      <c r="Q1076" s="283"/>
      <c r="R1076" s="283"/>
      <c r="S1076" s="283"/>
      <c r="T1076" s="284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85" t="s">
        <v>178</v>
      </c>
      <c r="AU1076" s="285" t="s">
        <v>89</v>
      </c>
      <c r="AV1076" s="16" t="s">
        <v>189</v>
      </c>
      <c r="AW1076" s="16" t="s">
        <v>36</v>
      </c>
      <c r="AX1076" s="16" t="s">
        <v>79</v>
      </c>
      <c r="AY1076" s="285" t="s">
        <v>170</v>
      </c>
    </row>
    <row r="1077" s="13" customFormat="1">
      <c r="A1077" s="13"/>
      <c r="B1077" s="242"/>
      <c r="C1077" s="243"/>
      <c r="D1077" s="244" t="s">
        <v>178</v>
      </c>
      <c r="E1077" s="245" t="s">
        <v>1</v>
      </c>
      <c r="F1077" s="246" t="s">
        <v>967</v>
      </c>
      <c r="G1077" s="243"/>
      <c r="H1077" s="245" t="s">
        <v>1</v>
      </c>
      <c r="I1077" s="247"/>
      <c r="J1077" s="243"/>
      <c r="K1077" s="243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178</v>
      </c>
      <c r="AU1077" s="252" t="s">
        <v>89</v>
      </c>
      <c r="AV1077" s="13" t="s">
        <v>87</v>
      </c>
      <c r="AW1077" s="13" t="s">
        <v>36</v>
      </c>
      <c r="AX1077" s="13" t="s">
        <v>79</v>
      </c>
      <c r="AY1077" s="252" t="s">
        <v>170</v>
      </c>
    </row>
    <row r="1078" s="13" customFormat="1">
      <c r="A1078" s="13"/>
      <c r="B1078" s="242"/>
      <c r="C1078" s="243"/>
      <c r="D1078" s="244" t="s">
        <v>178</v>
      </c>
      <c r="E1078" s="245" t="s">
        <v>1</v>
      </c>
      <c r="F1078" s="246" t="s">
        <v>968</v>
      </c>
      <c r="G1078" s="243"/>
      <c r="H1078" s="245" t="s">
        <v>1</v>
      </c>
      <c r="I1078" s="247"/>
      <c r="J1078" s="243"/>
      <c r="K1078" s="243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178</v>
      </c>
      <c r="AU1078" s="252" t="s">
        <v>89</v>
      </c>
      <c r="AV1078" s="13" t="s">
        <v>87</v>
      </c>
      <c r="AW1078" s="13" t="s">
        <v>36</v>
      </c>
      <c r="AX1078" s="13" t="s">
        <v>79</v>
      </c>
      <c r="AY1078" s="252" t="s">
        <v>170</v>
      </c>
    </row>
    <row r="1079" s="14" customFormat="1">
      <c r="A1079" s="14"/>
      <c r="B1079" s="253"/>
      <c r="C1079" s="254"/>
      <c r="D1079" s="244" t="s">
        <v>178</v>
      </c>
      <c r="E1079" s="255" t="s">
        <v>1</v>
      </c>
      <c r="F1079" s="256" t="s">
        <v>969</v>
      </c>
      <c r="G1079" s="254"/>
      <c r="H1079" s="257">
        <v>2.3999999999999999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178</v>
      </c>
      <c r="AU1079" s="263" t="s">
        <v>89</v>
      </c>
      <c r="AV1079" s="14" t="s">
        <v>89</v>
      </c>
      <c r="AW1079" s="14" t="s">
        <v>36</v>
      </c>
      <c r="AX1079" s="14" t="s">
        <v>79</v>
      </c>
      <c r="AY1079" s="263" t="s">
        <v>170</v>
      </c>
    </row>
    <row r="1080" s="13" customFormat="1">
      <c r="A1080" s="13"/>
      <c r="B1080" s="242"/>
      <c r="C1080" s="243"/>
      <c r="D1080" s="244" t="s">
        <v>178</v>
      </c>
      <c r="E1080" s="245" t="s">
        <v>1</v>
      </c>
      <c r="F1080" s="246" t="s">
        <v>970</v>
      </c>
      <c r="G1080" s="243"/>
      <c r="H1080" s="245" t="s">
        <v>1</v>
      </c>
      <c r="I1080" s="247"/>
      <c r="J1080" s="243"/>
      <c r="K1080" s="243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178</v>
      </c>
      <c r="AU1080" s="252" t="s">
        <v>89</v>
      </c>
      <c r="AV1080" s="13" t="s">
        <v>87</v>
      </c>
      <c r="AW1080" s="13" t="s">
        <v>36</v>
      </c>
      <c r="AX1080" s="13" t="s">
        <v>79</v>
      </c>
      <c r="AY1080" s="252" t="s">
        <v>170</v>
      </c>
    </row>
    <row r="1081" s="14" customFormat="1">
      <c r="A1081" s="14"/>
      <c r="B1081" s="253"/>
      <c r="C1081" s="254"/>
      <c r="D1081" s="244" t="s">
        <v>178</v>
      </c>
      <c r="E1081" s="255" t="s">
        <v>1</v>
      </c>
      <c r="F1081" s="256" t="s">
        <v>966</v>
      </c>
      <c r="G1081" s="254"/>
      <c r="H1081" s="257">
        <v>0.80000000000000004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178</v>
      </c>
      <c r="AU1081" s="263" t="s">
        <v>89</v>
      </c>
      <c r="AV1081" s="14" t="s">
        <v>89</v>
      </c>
      <c r="AW1081" s="14" t="s">
        <v>36</v>
      </c>
      <c r="AX1081" s="14" t="s">
        <v>79</v>
      </c>
      <c r="AY1081" s="263" t="s">
        <v>170</v>
      </c>
    </row>
    <row r="1082" s="13" customFormat="1">
      <c r="A1082" s="13"/>
      <c r="B1082" s="242"/>
      <c r="C1082" s="243"/>
      <c r="D1082" s="244" t="s">
        <v>178</v>
      </c>
      <c r="E1082" s="245" t="s">
        <v>1</v>
      </c>
      <c r="F1082" s="246" t="s">
        <v>971</v>
      </c>
      <c r="G1082" s="243"/>
      <c r="H1082" s="245" t="s">
        <v>1</v>
      </c>
      <c r="I1082" s="247"/>
      <c r="J1082" s="243"/>
      <c r="K1082" s="243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178</v>
      </c>
      <c r="AU1082" s="252" t="s">
        <v>89</v>
      </c>
      <c r="AV1082" s="13" t="s">
        <v>87</v>
      </c>
      <c r="AW1082" s="13" t="s">
        <v>36</v>
      </c>
      <c r="AX1082" s="13" t="s">
        <v>79</v>
      </c>
      <c r="AY1082" s="252" t="s">
        <v>170</v>
      </c>
    </row>
    <row r="1083" s="14" customFormat="1">
      <c r="A1083" s="14"/>
      <c r="B1083" s="253"/>
      <c r="C1083" s="254"/>
      <c r="D1083" s="244" t="s">
        <v>178</v>
      </c>
      <c r="E1083" s="255" t="s">
        <v>1</v>
      </c>
      <c r="F1083" s="256" t="s">
        <v>972</v>
      </c>
      <c r="G1083" s="254"/>
      <c r="H1083" s="257">
        <v>0.59999999999999998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178</v>
      </c>
      <c r="AU1083" s="263" t="s">
        <v>89</v>
      </c>
      <c r="AV1083" s="14" t="s">
        <v>89</v>
      </c>
      <c r="AW1083" s="14" t="s">
        <v>36</v>
      </c>
      <c r="AX1083" s="14" t="s">
        <v>79</v>
      </c>
      <c r="AY1083" s="263" t="s">
        <v>170</v>
      </c>
    </row>
    <row r="1084" s="16" customFormat="1">
      <c r="A1084" s="16"/>
      <c r="B1084" s="275"/>
      <c r="C1084" s="276"/>
      <c r="D1084" s="244" t="s">
        <v>178</v>
      </c>
      <c r="E1084" s="277" t="s">
        <v>1</v>
      </c>
      <c r="F1084" s="278" t="s">
        <v>221</v>
      </c>
      <c r="G1084" s="276"/>
      <c r="H1084" s="279">
        <v>3.7999999999999998</v>
      </c>
      <c r="I1084" s="280"/>
      <c r="J1084" s="276"/>
      <c r="K1084" s="276"/>
      <c r="L1084" s="281"/>
      <c r="M1084" s="282"/>
      <c r="N1084" s="283"/>
      <c r="O1084" s="283"/>
      <c r="P1084" s="283"/>
      <c r="Q1084" s="283"/>
      <c r="R1084" s="283"/>
      <c r="S1084" s="283"/>
      <c r="T1084" s="284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85" t="s">
        <v>178</v>
      </c>
      <c r="AU1084" s="285" t="s">
        <v>89</v>
      </c>
      <c r="AV1084" s="16" t="s">
        <v>189</v>
      </c>
      <c r="AW1084" s="16" t="s">
        <v>36</v>
      </c>
      <c r="AX1084" s="16" t="s">
        <v>79</v>
      </c>
      <c r="AY1084" s="285" t="s">
        <v>170</v>
      </c>
    </row>
    <row r="1085" s="15" customFormat="1">
      <c r="A1085" s="15"/>
      <c r="B1085" s="264"/>
      <c r="C1085" s="265"/>
      <c r="D1085" s="244" t="s">
        <v>178</v>
      </c>
      <c r="E1085" s="266" t="s">
        <v>1</v>
      </c>
      <c r="F1085" s="267" t="s">
        <v>183</v>
      </c>
      <c r="G1085" s="265"/>
      <c r="H1085" s="268">
        <v>4.5999999999999996</v>
      </c>
      <c r="I1085" s="269"/>
      <c r="J1085" s="265"/>
      <c r="K1085" s="265"/>
      <c r="L1085" s="270"/>
      <c r="M1085" s="271"/>
      <c r="N1085" s="272"/>
      <c r="O1085" s="272"/>
      <c r="P1085" s="272"/>
      <c r="Q1085" s="272"/>
      <c r="R1085" s="272"/>
      <c r="S1085" s="272"/>
      <c r="T1085" s="27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4" t="s">
        <v>178</v>
      </c>
      <c r="AU1085" s="274" t="s">
        <v>89</v>
      </c>
      <c r="AV1085" s="15" t="s">
        <v>176</v>
      </c>
      <c r="AW1085" s="15" t="s">
        <v>36</v>
      </c>
      <c r="AX1085" s="15" t="s">
        <v>87</v>
      </c>
      <c r="AY1085" s="274" t="s">
        <v>170</v>
      </c>
    </row>
    <row r="1086" s="2" customFormat="1" ht="24.15" customHeight="1">
      <c r="A1086" s="39"/>
      <c r="B1086" s="40"/>
      <c r="C1086" s="228" t="s">
        <v>973</v>
      </c>
      <c r="D1086" s="228" t="s">
        <v>172</v>
      </c>
      <c r="E1086" s="229" t="s">
        <v>974</v>
      </c>
      <c r="F1086" s="230" t="s">
        <v>975</v>
      </c>
      <c r="G1086" s="231" t="s">
        <v>175</v>
      </c>
      <c r="H1086" s="232">
        <v>175.90000000000001</v>
      </c>
      <c r="I1086" s="233"/>
      <c r="J1086" s="234">
        <f>ROUND(I1086*H1086,2)</f>
        <v>0</v>
      </c>
      <c r="K1086" s="235"/>
      <c r="L1086" s="45"/>
      <c r="M1086" s="236" t="s">
        <v>1</v>
      </c>
      <c r="N1086" s="237" t="s">
        <v>44</v>
      </c>
      <c r="O1086" s="92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176</v>
      </c>
      <c r="AT1086" s="240" t="s">
        <v>172</v>
      </c>
      <c r="AU1086" s="240" t="s">
        <v>89</v>
      </c>
      <c r="AY1086" s="18" t="s">
        <v>170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87</v>
      </c>
      <c r="BK1086" s="241">
        <f>ROUND(I1086*H1086,2)</f>
        <v>0</v>
      </c>
      <c r="BL1086" s="18" t="s">
        <v>176</v>
      </c>
      <c r="BM1086" s="240" t="s">
        <v>976</v>
      </c>
    </row>
    <row r="1087" s="13" customFormat="1">
      <c r="A1087" s="13"/>
      <c r="B1087" s="242"/>
      <c r="C1087" s="243"/>
      <c r="D1087" s="244" t="s">
        <v>178</v>
      </c>
      <c r="E1087" s="245" t="s">
        <v>1</v>
      </c>
      <c r="F1087" s="246" t="s">
        <v>524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178</v>
      </c>
      <c r="AU1087" s="252" t="s">
        <v>89</v>
      </c>
      <c r="AV1087" s="13" t="s">
        <v>87</v>
      </c>
      <c r="AW1087" s="13" t="s">
        <v>36</v>
      </c>
      <c r="AX1087" s="13" t="s">
        <v>79</v>
      </c>
      <c r="AY1087" s="252" t="s">
        <v>170</v>
      </c>
    </row>
    <row r="1088" s="13" customFormat="1">
      <c r="A1088" s="13"/>
      <c r="B1088" s="242"/>
      <c r="C1088" s="243"/>
      <c r="D1088" s="244" t="s">
        <v>178</v>
      </c>
      <c r="E1088" s="245" t="s">
        <v>1</v>
      </c>
      <c r="F1088" s="246" t="s">
        <v>195</v>
      </c>
      <c r="G1088" s="243"/>
      <c r="H1088" s="245" t="s">
        <v>1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2" t="s">
        <v>178</v>
      </c>
      <c r="AU1088" s="252" t="s">
        <v>89</v>
      </c>
      <c r="AV1088" s="13" t="s">
        <v>87</v>
      </c>
      <c r="AW1088" s="13" t="s">
        <v>36</v>
      </c>
      <c r="AX1088" s="13" t="s">
        <v>79</v>
      </c>
      <c r="AY1088" s="252" t="s">
        <v>170</v>
      </c>
    </row>
    <row r="1089" s="13" customFormat="1">
      <c r="A1089" s="13"/>
      <c r="B1089" s="242"/>
      <c r="C1089" s="243"/>
      <c r="D1089" s="244" t="s">
        <v>178</v>
      </c>
      <c r="E1089" s="245" t="s">
        <v>1</v>
      </c>
      <c r="F1089" s="246" t="s">
        <v>949</v>
      </c>
      <c r="G1089" s="243"/>
      <c r="H1089" s="245" t="s">
        <v>1</v>
      </c>
      <c r="I1089" s="247"/>
      <c r="J1089" s="243"/>
      <c r="K1089" s="243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178</v>
      </c>
      <c r="AU1089" s="252" t="s">
        <v>89</v>
      </c>
      <c r="AV1089" s="13" t="s">
        <v>87</v>
      </c>
      <c r="AW1089" s="13" t="s">
        <v>36</v>
      </c>
      <c r="AX1089" s="13" t="s">
        <v>79</v>
      </c>
      <c r="AY1089" s="252" t="s">
        <v>170</v>
      </c>
    </row>
    <row r="1090" s="14" customFormat="1">
      <c r="A1090" s="14"/>
      <c r="B1090" s="253"/>
      <c r="C1090" s="254"/>
      <c r="D1090" s="244" t="s">
        <v>178</v>
      </c>
      <c r="E1090" s="255" t="s">
        <v>1</v>
      </c>
      <c r="F1090" s="256" t="s">
        <v>678</v>
      </c>
      <c r="G1090" s="254"/>
      <c r="H1090" s="257">
        <v>17.02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178</v>
      </c>
      <c r="AU1090" s="263" t="s">
        <v>89</v>
      </c>
      <c r="AV1090" s="14" t="s">
        <v>89</v>
      </c>
      <c r="AW1090" s="14" t="s">
        <v>36</v>
      </c>
      <c r="AX1090" s="14" t="s">
        <v>79</v>
      </c>
      <c r="AY1090" s="263" t="s">
        <v>170</v>
      </c>
    </row>
    <row r="1091" s="14" customFormat="1">
      <c r="A1091" s="14"/>
      <c r="B1091" s="253"/>
      <c r="C1091" s="254"/>
      <c r="D1091" s="244" t="s">
        <v>178</v>
      </c>
      <c r="E1091" s="255" t="s">
        <v>1</v>
      </c>
      <c r="F1091" s="256" t="s">
        <v>950</v>
      </c>
      <c r="G1091" s="254"/>
      <c r="H1091" s="257">
        <v>1.28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178</v>
      </c>
      <c r="AU1091" s="263" t="s">
        <v>89</v>
      </c>
      <c r="AV1091" s="14" t="s">
        <v>89</v>
      </c>
      <c r="AW1091" s="14" t="s">
        <v>36</v>
      </c>
      <c r="AX1091" s="14" t="s">
        <v>79</v>
      </c>
      <c r="AY1091" s="263" t="s">
        <v>170</v>
      </c>
    </row>
    <row r="1092" s="14" customFormat="1">
      <c r="A1092" s="14"/>
      <c r="B1092" s="253"/>
      <c r="C1092" s="254"/>
      <c r="D1092" s="244" t="s">
        <v>178</v>
      </c>
      <c r="E1092" s="255" t="s">
        <v>1</v>
      </c>
      <c r="F1092" s="256" t="s">
        <v>951</v>
      </c>
      <c r="G1092" s="254"/>
      <c r="H1092" s="257">
        <v>5.5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178</v>
      </c>
      <c r="AU1092" s="263" t="s">
        <v>89</v>
      </c>
      <c r="AV1092" s="14" t="s">
        <v>89</v>
      </c>
      <c r="AW1092" s="14" t="s">
        <v>36</v>
      </c>
      <c r="AX1092" s="14" t="s">
        <v>79</v>
      </c>
      <c r="AY1092" s="263" t="s">
        <v>170</v>
      </c>
    </row>
    <row r="1093" s="16" customFormat="1">
      <c r="A1093" s="16"/>
      <c r="B1093" s="275"/>
      <c r="C1093" s="276"/>
      <c r="D1093" s="244" t="s">
        <v>178</v>
      </c>
      <c r="E1093" s="277" t="s">
        <v>1</v>
      </c>
      <c r="F1093" s="278" t="s">
        <v>221</v>
      </c>
      <c r="G1093" s="276"/>
      <c r="H1093" s="279">
        <v>23.800000000000001</v>
      </c>
      <c r="I1093" s="280"/>
      <c r="J1093" s="276"/>
      <c r="K1093" s="276"/>
      <c r="L1093" s="281"/>
      <c r="M1093" s="282"/>
      <c r="N1093" s="283"/>
      <c r="O1093" s="283"/>
      <c r="P1093" s="283"/>
      <c r="Q1093" s="283"/>
      <c r="R1093" s="283"/>
      <c r="S1093" s="283"/>
      <c r="T1093" s="284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85" t="s">
        <v>178</v>
      </c>
      <c r="AU1093" s="285" t="s">
        <v>89</v>
      </c>
      <c r="AV1093" s="16" t="s">
        <v>189</v>
      </c>
      <c r="AW1093" s="16" t="s">
        <v>36</v>
      </c>
      <c r="AX1093" s="16" t="s">
        <v>79</v>
      </c>
      <c r="AY1093" s="285" t="s">
        <v>170</v>
      </c>
    </row>
    <row r="1094" s="13" customFormat="1">
      <c r="A1094" s="13"/>
      <c r="B1094" s="242"/>
      <c r="C1094" s="243"/>
      <c r="D1094" s="244" t="s">
        <v>178</v>
      </c>
      <c r="E1094" s="245" t="s">
        <v>1</v>
      </c>
      <c r="F1094" s="246" t="s">
        <v>952</v>
      </c>
      <c r="G1094" s="243"/>
      <c r="H1094" s="245" t="s">
        <v>1</v>
      </c>
      <c r="I1094" s="247"/>
      <c r="J1094" s="243"/>
      <c r="K1094" s="243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178</v>
      </c>
      <c r="AU1094" s="252" t="s">
        <v>89</v>
      </c>
      <c r="AV1094" s="13" t="s">
        <v>87</v>
      </c>
      <c r="AW1094" s="13" t="s">
        <v>36</v>
      </c>
      <c r="AX1094" s="13" t="s">
        <v>79</v>
      </c>
      <c r="AY1094" s="252" t="s">
        <v>170</v>
      </c>
    </row>
    <row r="1095" s="14" customFormat="1">
      <c r="A1095" s="14"/>
      <c r="B1095" s="253"/>
      <c r="C1095" s="254"/>
      <c r="D1095" s="244" t="s">
        <v>178</v>
      </c>
      <c r="E1095" s="255" t="s">
        <v>1</v>
      </c>
      <c r="F1095" s="256" t="s">
        <v>953</v>
      </c>
      <c r="G1095" s="254"/>
      <c r="H1095" s="257">
        <v>50.630000000000003</v>
      </c>
      <c r="I1095" s="258"/>
      <c r="J1095" s="254"/>
      <c r="K1095" s="254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178</v>
      </c>
      <c r="AU1095" s="263" t="s">
        <v>89</v>
      </c>
      <c r="AV1095" s="14" t="s">
        <v>89</v>
      </c>
      <c r="AW1095" s="14" t="s">
        <v>36</v>
      </c>
      <c r="AX1095" s="14" t="s">
        <v>79</v>
      </c>
      <c r="AY1095" s="263" t="s">
        <v>170</v>
      </c>
    </row>
    <row r="1096" s="16" customFormat="1">
      <c r="A1096" s="16"/>
      <c r="B1096" s="275"/>
      <c r="C1096" s="276"/>
      <c r="D1096" s="244" t="s">
        <v>178</v>
      </c>
      <c r="E1096" s="277" t="s">
        <v>1</v>
      </c>
      <c r="F1096" s="278" t="s">
        <v>221</v>
      </c>
      <c r="G1096" s="276"/>
      <c r="H1096" s="279">
        <v>50.630000000000003</v>
      </c>
      <c r="I1096" s="280"/>
      <c r="J1096" s="276"/>
      <c r="K1096" s="276"/>
      <c r="L1096" s="281"/>
      <c r="M1096" s="282"/>
      <c r="N1096" s="283"/>
      <c r="O1096" s="283"/>
      <c r="P1096" s="283"/>
      <c r="Q1096" s="283"/>
      <c r="R1096" s="283"/>
      <c r="S1096" s="283"/>
      <c r="T1096" s="284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85" t="s">
        <v>178</v>
      </c>
      <c r="AU1096" s="285" t="s">
        <v>89</v>
      </c>
      <c r="AV1096" s="16" t="s">
        <v>189</v>
      </c>
      <c r="AW1096" s="16" t="s">
        <v>36</v>
      </c>
      <c r="AX1096" s="16" t="s">
        <v>79</v>
      </c>
      <c r="AY1096" s="285" t="s">
        <v>170</v>
      </c>
    </row>
    <row r="1097" s="13" customFormat="1">
      <c r="A1097" s="13"/>
      <c r="B1097" s="242"/>
      <c r="C1097" s="243"/>
      <c r="D1097" s="244" t="s">
        <v>178</v>
      </c>
      <c r="E1097" s="245" t="s">
        <v>1</v>
      </c>
      <c r="F1097" s="246" t="s">
        <v>954</v>
      </c>
      <c r="G1097" s="243"/>
      <c r="H1097" s="245" t="s">
        <v>1</v>
      </c>
      <c r="I1097" s="247"/>
      <c r="J1097" s="243"/>
      <c r="K1097" s="243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178</v>
      </c>
      <c r="AU1097" s="252" t="s">
        <v>89</v>
      </c>
      <c r="AV1097" s="13" t="s">
        <v>87</v>
      </c>
      <c r="AW1097" s="13" t="s">
        <v>36</v>
      </c>
      <c r="AX1097" s="13" t="s">
        <v>79</v>
      </c>
      <c r="AY1097" s="252" t="s">
        <v>170</v>
      </c>
    </row>
    <row r="1098" s="14" customFormat="1">
      <c r="A1098" s="14"/>
      <c r="B1098" s="253"/>
      <c r="C1098" s="254"/>
      <c r="D1098" s="244" t="s">
        <v>178</v>
      </c>
      <c r="E1098" s="255" t="s">
        <v>1</v>
      </c>
      <c r="F1098" s="256" t="s">
        <v>955</v>
      </c>
      <c r="G1098" s="254"/>
      <c r="H1098" s="257">
        <v>9.4100000000000001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178</v>
      </c>
      <c r="AU1098" s="263" t="s">
        <v>89</v>
      </c>
      <c r="AV1098" s="14" t="s">
        <v>89</v>
      </c>
      <c r="AW1098" s="14" t="s">
        <v>36</v>
      </c>
      <c r="AX1098" s="14" t="s">
        <v>79</v>
      </c>
      <c r="AY1098" s="263" t="s">
        <v>170</v>
      </c>
    </row>
    <row r="1099" s="14" customFormat="1">
      <c r="A1099" s="14"/>
      <c r="B1099" s="253"/>
      <c r="C1099" s="254"/>
      <c r="D1099" s="244" t="s">
        <v>178</v>
      </c>
      <c r="E1099" s="255" t="s">
        <v>1</v>
      </c>
      <c r="F1099" s="256" t="s">
        <v>956</v>
      </c>
      <c r="G1099" s="254"/>
      <c r="H1099" s="257">
        <v>14.4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178</v>
      </c>
      <c r="AU1099" s="263" t="s">
        <v>89</v>
      </c>
      <c r="AV1099" s="14" t="s">
        <v>89</v>
      </c>
      <c r="AW1099" s="14" t="s">
        <v>36</v>
      </c>
      <c r="AX1099" s="14" t="s">
        <v>79</v>
      </c>
      <c r="AY1099" s="263" t="s">
        <v>170</v>
      </c>
    </row>
    <row r="1100" s="16" customFormat="1">
      <c r="A1100" s="16"/>
      <c r="B1100" s="275"/>
      <c r="C1100" s="276"/>
      <c r="D1100" s="244" t="s">
        <v>178</v>
      </c>
      <c r="E1100" s="277" t="s">
        <v>1</v>
      </c>
      <c r="F1100" s="278" t="s">
        <v>221</v>
      </c>
      <c r="G1100" s="276"/>
      <c r="H1100" s="279">
        <v>23.809999999999999</v>
      </c>
      <c r="I1100" s="280"/>
      <c r="J1100" s="276"/>
      <c r="K1100" s="276"/>
      <c r="L1100" s="281"/>
      <c r="M1100" s="282"/>
      <c r="N1100" s="283"/>
      <c r="O1100" s="283"/>
      <c r="P1100" s="283"/>
      <c r="Q1100" s="283"/>
      <c r="R1100" s="283"/>
      <c r="S1100" s="283"/>
      <c r="T1100" s="284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85" t="s">
        <v>178</v>
      </c>
      <c r="AU1100" s="285" t="s">
        <v>89</v>
      </c>
      <c r="AV1100" s="16" t="s">
        <v>189</v>
      </c>
      <c r="AW1100" s="16" t="s">
        <v>36</v>
      </c>
      <c r="AX1100" s="16" t="s">
        <v>79</v>
      </c>
      <c r="AY1100" s="285" t="s">
        <v>170</v>
      </c>
    </row>
    <row r="1101" s="13" customFormat="1">
      <c r="A1101" s="13"/>
      <c r="B1101" s="242"/>
      <c r="C1101" s="243"/>
      <c r="D1101" s="244" t="s">
        <v>178</v>
      </c>
      <c r="E1101" s="245" t="s">
        <v>1</v>
      </c>
      <c r="F1101" s="246" t="s">
        <v>957</v>
      </c>
      <c r="G1101" s="243"/>
      <c r="H1101" s="245" t="s">
        <v>1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178</v>
      </c>
      <c r="AU1101" s="252" t="s">
        <v>89</v>
      </c>
      <c r="AV1101" s="13" t="s">
        <v>87</v>
      </c>
      <c r="AW1101" s="13" t="s">
        <v>36</v>
      </c>
      <c r="AX1101" s="13" t="s">
        <v>79</v>
      </c>
      <c r="AY1101" s="252" t="s">
        <v>170</v>
      </c>
    </row>
    <row r="1102" s="14" customFormat="1">
      <c r="A1102" s="14"/>
      <c r="B1102" s="253"/>
      <c r="C1102" s="254"/>
      <c r="D1102" s="244" t="s">
        <v>178</v>
      </c>
      <c r="E1102" s="255" t="s">
        <v>1</v>
      </c>
      <c r="F1102" s="256" t="s">
        <v>958</v>
      </c>
      <c r="G1102" s="254"/>
      <c r="H1102" s="257">
        <v>72.579999999999998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3" t="s">
        <v>178</v>
      </c>
      <c r="AU1102" s="263" t="s">
        <v>89</v>
      </c>
      <c r="AV1102" s="14" t="s">
        <v>89</v>
      </c>
      <c r="AW1102" s="14" t="s">
        <v>36</v>
      </c>
      <c r="AX1102" s="14" t="s">
        <v>79</v>
      </c>
      <c r="AY1102" s="263" t="s">
        <v>170</v>
      </c>
    </row>
    <row r="1103" s="14" customFormat="1">
      <c r="A1103" s="14"/>
      <c r="B1103" s="253"/>
      <c r="C1103" s="254"/>
      <c r="D1103" s="244" t="s">
        <v>178</v>
      </c>
      <c r="E1103" s="255" t="s">
        <v>1</v>
      </c>
      <c r="F1103" s="256" t="s">
        <v>959</v>
      </c>
      <c r="G1103" s="254"/>
      <c r="H1103" s="257">
        <v>5.0800000000000001</v>
      </c>
      <c r="I1103" s="258"/>
      <c r="J1103" s="254"/>
      <c r="K1103" s="254"/>
      <c r="L1103" s="259"/>
      <c r="M1103" s="260"/>
      <c r="N1103" s="261"/>
      <c r="O1103" s="261"/>
      <c r="P1103" s="261"/>
      <c r="Q1103" s="261"/>
      <c r="R1103" s="261"/>
      <c r="S1103" s="261"/>
      <c r="T1103" s="26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3" t="s">
        <v>178</v>
      </c>
      <c r="AU1103" s="263" t="s">
        <v>89</v>
      </c>
      <c r="AV1103" s="14" t="s">
        <v>89</v>
      </c>
      <c r="AW1103" s="14" t="s">
        <v>36</v>
      </c>
      <c r="AX1103" s="14" t="s">
        <v>79</v>
      </c>
      <c r="AY1103" s="263" t="s">
        <v>170</v>
      </c>
    </row>
    <row r="1104" s="16" customFormat="1">
      <c r="A1104" s="16"/>
      <c r="B1104" s="275"/>
      <c r="C1104" s="276"/>
      <c r="D1104" s="244" t="s">
        <v>178</v>
      </c>
      <c r="E1104" s="277" t="s">
        <v>1</v>
      </c>
      <c r="F1104" s="278" t="s">
        <v>221</v>
      </c>
      <c r="G1104" s="276"/>
      <c r="H1104" s="279">
        <v>77.659999999999997</v>
      </c>
      <c r="I1104" s="280"/>
      <c r="J1104" s="276"/>
      <c r="K1104" s="276"/>
      <c r="L1104" s="281"/>
      <c r="M1104" s="282"/>
      <c r="N1104" s="283"/>
      <c r="O1104" s="283"/>
      <c r="P1104" s="283"/>
      <c r="Q1104" s="283"/>
      <c r="R1104" s="283"/>
      <c r="S1104" s="283"/>
      <c r="T1104" s="284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285" t="s">
        <v>178</v>
      </c>
      <c r="AU1104" s="285" t="s">
        <v>89</v>
      </c>
      <c r="AV1104" s="16" t="s">
        <v>189</v>
      </c>
      <c r="AW1104" s="16" t="s">
        <v>36</v>
      </c>
      <c r="AX1104" s="16" t="s">
        <v>79</v>
      </c>
      <c r="AY1104" s="285" t="s">
        <v>170</v>
      </c>
    </row>
    <row r="1105" s="15" customFormat="1">
      <c r="A1105" s="15"/>
      <c r="B1105" s="264"/>
      <c r="C1105" s="265"/>
      <c r="D1105" s="244" t="s">
        <v>178</v>
      </c>
      <c r="E1105" s="266" t="s">
        <v>1</v>
      </c>
      <c r="F1105" s="267" t="s">
        <v>183</v>
      </c>
      <c r="G1105" s="265"/>
      <c r="H1105" s="268">
        <v>175.90000000000001</v>
      </c>
      <c r="I1105" s="269"/>
      <c r="J1105" s="265"/>
      <c r="K1105" s="265"/>
      <c r="L1105" s="270"/>
      <c r="M1105" s="271"/>
      <c r="N1105" s="272"/>
      <c r="O1105" s="272"/>
      <c r="P1105" s="272"/>
      <c r="Q1105" s="272"/>
      <c r="R1105" s="272"/>
      <c r="S1105" s="272"/>
      <c r="T1105" s="27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4" t="s">
        <v>178</v>
      </c>
      <c r="AU1105" s="274" t="s">
        <v>89</v>
      </c>
      <c r="AV1105" s="15" t="s">
        <v>176</v>
      </c>
      <c r="AW1105" s="15" t="s">
        <v>36</v>
      </c>
      <c r="AX1105" s="15" t="s">
        <v>87</v>
      </c>
      <c r="AY1105" s="274" t="s">
        <v>170</v>
      </c>
    </row>
    <row r="1106" s="2" customFormat="1" ht="24.15" customHeight="1">
      <c r="A1106" s="39"/>
      <c r="B1106" s="40"/>
      <c r="C1106" s="228" t="s">
        <v>977</v>
      </c>
      <c r="D1106" s="228" t="s">
        <v>172</v>
      </c>
      <c r="E1106" s="229" t="s">
        <v>978</v>
      </c>
      <c r="F1106" s="230" t="s">
        <v>979</v>
      </c>
      <c r="G1106" s="231" t="s">
        <v>175</v>
      </c>
      <c r="H1106" s="232">
        <v>13.09</v>
      </c>
      <c r="I1106" s="233"/>
      <c r="J1106" s="234">
        <f>ROUND(I1106*H1106,2)</f>
        <v>0</v>
      </c>
      <c r="K1106" s="235"/>
      <c r="L1106" s="45"/>
      <c r="M1106" s="236" t="s">
        <v>1</v>
      </c>
      <c r="N1106" s="237" t="s">
        <v>44</v>
      </c>
      <c r="O1106" s="92"/>
      <c r="P1106" s="238">
        <f>O1106*H1106</f>
        <v>0</v>
      </c>
      <c r="Q1106" s="238">
        <v>0</v>
      </c>
      <c r="R1106" s="238">
        <f>Q1106*H1106</f>
        <v>0</v>
      </c>
      <c r="S1106" s="238">
        <v>0</v>
      </c>
      <c r="T1106" s="239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0" t="s">
        <v>176</v>
      </c>
      <c r="AT1106" s="240" t="s">
        <v>172</v>
      </c>
      <c r="AU1106" s="240" t="s">
        <v>89</v>
      </c>
      <c r="AY1106" s="18" t="s">
        <v>170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8" t="s">
        <v>87</v>
      </c>
      <c r="BK1106" s="241">
        <f>ROUND(I1106*H1106,2)</f>
        <v>0</v>
      </c>
      <c r="BL1106" s="18" t="s">
        <v>176</v>
      </c>
      <c r="BM1106" s="240" t="s">
        <v>980</v>
      </c>
    </row>
    <row r="1107" s="13" customFormat="1">
      <c r="A1107" s="13"/>
      <c r="B1107" s="242"/>
      <c r="C1107" s="243"/>
      <c r="D1107" s="244" t="s">
        <v>178</v>
      </c>
      <c r="E1107" s="245" t="s">
        <v>1</v>
      </c>
      <c r="F1107" s="246" t="s">
        <v>524</v>
      </c>
      <c r="G1107" s="243"/>
      <c r="H1107" s="245" t="s">
        <v>1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178</v>
      </c>
      <c r="AU1107" s="252" t="s">
        <v>89</v>
      </c>
      <c r="AV1107" s="13" t="s">
        <v>87</v>
      </c>
      <c r="AW1107" s="13" t="s">
        <v>36</v>
      </c>
      <c r="AX1107" s="13" t="s">
        <v>79</v>
      </c>
      <c r="AY1107" s="252" t="s">
        <v>170</v>
      </c>
    </row>
    <row r="1108" s="13" customFormat="1">
      <c r="A1108" s="13"/>
      <c r="B1108" s="242"/>
      <c r="C1108" s="243"/>
      <c r="D1108" s="244" t="s">
        <v>178</v>
      </c>
      <c r="E1108" s="245" t="s">
        <v>1</v>
      </c>
      <c r="F1108" s="246" t="s">
        <v>981</v>
      </c>
      <c r="G1108" s="243"/>
      <c r="H1108" s="245" t="s">
        <v>1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178</v>
      </c>
      <c r="AU1108" s="252" t="s">
        <v>89</v>
      </c>
      <c r="AV1108" s="13" t="s">
        <v>87</v>
      </c>
      <c r="AW1108" s="13" t="s">
        <v>36</v>
      </c>
      <c r="AX1108" s="13" t="s">
        <v>79</v>
      </c>
      <c r="AY1108" s="252" t="s">
        <v>170</v>
      </c>
    </row>
    <row r="1109" s="14" customFormat="1">
      <c r="A1109" s="14"/>
      <c r="B1109" s="253"/>
      <c r="C1109" s="254"/>
      <c r="D1109" s="244" t="s">
        <v>178</v>
      </c>
      <c r="E1109" s="255" t="s">
        <v>1</v>
      </c>
      <c r="F1109" s="256" t="s">
        <v>982</v>
      </c>
      <c r="G1109" s="254"/>
      <c r="H1109" s="257">
        <v>0.5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178</v>
      </c>
      <c r="AU1109" s="263" t="s">
        <v>89</v>
      </c>
      <c r="AV1109" s="14" t="s">
        <v>89</v>
      </c>
      <c r="AW1109" s="14" t="s">
        <v>36</v>
      </c>
      <c r="AX1109" s="14" t="s">
        <v>79</v>
      </c>
      <c r="AY1109" s="263" t="s">
        <v>170</v>
      </c>
    </row>
    <row r="1110" s="14" customFormat="1">
      <c r="A1110" s="14"/>
      <c r="B1110" s="253"/>
      <c r="C1110" s="254"/>
      <c r="D1110" s="244" t="s">
        <v>178</v>
      </c>
      <c r="E1110" s="255" t="s">
        <v>1</v>
      </c>
      <c r="F1110" s="256" t="s">
        <v>983</v>
      </c>
      <c r="G1110" s="254"/>
      <c r="H1110" s="257">
        <v>1.8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178</v>
      </c>
      <c r="AU1110" s="263" t="s">
        <v>89</v>
      </c>
      <c r="AV1110" s="14" t="s">
        <v>89</v>
      </c>
      <c r="AW1110" s="14" t="s">
        <v>36</v>
      </c>
      <c r="AX1110" s="14" t="s">
        <v>79</v>
      </c>
      <c r="AY1110" s="263" t="s">
        <v>170</v>
      </c>
    </row>
    <row r="1111" s="14" customFormat="1">
      <c r="A1111" s="14"/>
      <c r="B1111" s="253"/>
      <c r="C1111" s="254"/>
      <c r="D1111" s="244" t="s">
        <v>178</v>
      </c>
      <c r="E1111" s="255" t="s">
        <v>1</v>
      </c>
      <c r="F1111" s="256" t="s">
        <v>984</v>
      </c>
      <c r="G1111" s="254"/>
      <c r="H1111" s="257">
        <v>2.3500000000000001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178</v>
      </c>
      <c r="AU1111" s="263" t="s">
        <v>89</v>
      </c>
      <c r="AV1111" s="14" t="s">
        <v>89</v>
      </c>
      <c r="AW1111" s="14" t="s">
        <v>36</v>
      </c>
      <c r="AX1111" s="14" t="s">
        <v>79</v>
      </c>
      <c r="AY1111" s="263" t="s">
        <v>170</v>
      </c>
    </row>
    <row r="1112" s="14" customFormat="1">
      <c r="A1112" s="14"/>
      <c r="B1112" s="253"/>
      <c r="C1112" s="254"/>
      <c r="D1112" s="244" t="s">
        <v>178</v>
      </c>
      <c r="E1112" s="255" t="s">
        <v>1</v>
      </c>
      <c r="F1112" s="256" t="s">
        <v>985</v>
      </c>
      <c r="G1112" s="254"/>
      <c r="H1112" s="257">
        <v>3.2400000000000002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178</v>
      </c>
      <c r="AU1112" s="263" t="s">
        <v>89</v>
      </c>
      <c r="AV1112" s="14" t="s">
        <v>89</v>
      </c>
      <c r="AW1112" s="14" t="s">
        <v>36</v>
      </c>
      <c r="AX1112" s="14" t="s">
        <v>79</v>
      </c>
      <c r="AY1112" s="263" t="s">
        <v>170</v>
      </c>
    </row>
    <row r="1113" s="14" customFormat="1">
      <c r="A1113" s="14"/>
      <c r="B1113" s="253"/>
      <c r="C1113" s="254"/>
      <c r="D1113" s="244" t="s">
        <v>178</v>
      </c>
      <c r="E1113" s="255" t="s">
        <v>1</v>
      </c>
      <c r="F1113" s="256" t="s">
        <v>986</v>
      </c>
      <c r="G1113" s="254"/>
      <c r="H1113" s="257">
        <v>2.7000000000000002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178</v>
      </c>
      <c r="AU1113" s="263" t="s">
        <v>89</v>
      </c>
      <c r="AV1113" s="14" t="s">
        <v>89</v>
      </c>
      <c r="AW1113" s="14" t="s">
        <v>36</v>
      </c>
      <c r="AX1113" s="14" t="s">
        <v>79</v>
      </c>
      <c r="AY1113" s="263" t="s">
        <v>170</v>
      </c>
    </row>
    <row r="1114" s="14" customFormat="1">
      <c r="A1114" s="14"/>
      <c r="B1114" s="253"/>
      <c r="C1114" s="254"/>
      <c r="D1114" s="244" t="s">
        <v>178</v>
      </c>
      <c r="E1114" s="255" t="s">
        <v>1</v>
      </c>
      <c r="F1114" s="256" t="s">
        <v>987</v>
      </c>
      <c r="G1114" s="254"/>
      <c r="H1114" s="257">
        <v>2.5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178</v>
      </c>
      <c r="AU1114" s="263" t="s">
        <v>89</v>
      </c>
      <c r="AV1114" s="14" t="s">
        <v>89</v>
      </c>
      <c r="AW1114" s="14" t="s">
        <v>36</v>
      </c>
      <c r="AX1114" s="14" t="s">
        <v>79</v>
      </c>
      <c r="AY1114" s="263" t="s">
        <v>170</v>
      </c>
    </row>
    <row r="1115" s="15" customFormat="1">
      <c r="A1115" s="15"/>
      <c r="B1115" s="264"/>
      <c r="C1115" s="265"/>
      <c r="D1115" s="244" t="s">
        <v>178</v>
      </c>
      <c r="E1115" s="266" t="s">
        <v>1</v>
      </c>
      <c r="F1115" s="267" t="s">
        <v>183</v>
      </c>
      <c r="G1115" s="265"/>
      <c r="H1115" s="268">
        <v>13.09</v>
      </c>
      <c r="I1115" s="269"/>
      <c r="J1115" s="265"/>
      <c r="K1115" s="265"/>
      <c r="L1115" s="270"/>
      <c r="M1115" s="271"/>
      <c r="N1115" s="272"/>
      <c r="O1115" s="272"/>
      <c r="P1115" s="272"/>
      <c r="Q1115" s="272"/>
      <c r="R1115" s="272"/>
      <c r="S1115" s="272"/>
      <c r="T1115" s="273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4" t="s">
        <v>178</v>
      </c>
      <c r="AU1115" s="274" t="s">
        <v>89</v>
      </c>
      <c r="AV1115" s="15" t="s">
        <v>176</v>
      </c>
      <c r="AW1115" s="15" t="s">
        <v>36</v>
      </c>
      <c r="AX1115" s="15" t="s">
        <v>87</v>
      </c>
      <c r="AY1115" s="274" t="s">
        <v>170</v>
      </c>
    </row>
    <row r="1116" s="2" customFormat="1" ht="24.15" customHeight="1">
      <c r="A1116" s="39"/>
      <c r="B1116" s="40"/>
      <c r="C1116" s="228" t="s">
        <v>988</v>
      </c>
      <c r="D1116" s="228" t="s">
        <v>172</v>
      </c>
      <c r="E1116" s="229" t="s">
        <v>989</v>
      </c>
      <c r="F1116" s="230" t="s">
        <v>990</v>
      </c>
      <c r="G1116" s="231" t="s">
        <v>175</v>
      </c>
      <c r="H1116" s="232">
        <v>13.09</v>
      </c>
      <c r="I1116" s="233"/>
      <c r="J1116" s="234">
        <f>ROUND(I1116*H1116,2)</f>
        <v>0</v>
      </c>
      <c r="K1116" s="235"/>
      <c r="L1116" s="45"/>
      <c r="M1116" s="236" t="s">
        <v>1</v>
      </c>
      <c r="N1116" s="237" t="s">
        <v>44</v>
      </c>
      <c r="O1116" s="92"/>
      <c r="P1116" s="238">
        <f>O1116*H1116</f>
        <v>0</v>
      </c>
      <c r="Q1116" s="238">
        <v>0.28361999999999998</v>
      </c>
      <c r="R1116" s="238">
        <f>Q1116*H1116</f>
        <v>3.7125857999999998</v>
      </c>
      <c r="S1116" s="238">
        <v>0</v>
      </c>
      <c r="T1116" s="23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0" t="s">
        <v>176</v>
      </c>
      <c r="AT1116" s="240" t="s">
        <v>172</v>
      </c>
      <c r="AU1116" s="240" t="s">
        <v>89</v>
      </c>
      <c r="AY1116" s="18" t="s">
        <v>170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87</v>
      </c>
      <c r="BK1116" s="241">
        <f>ROUND(I1116*H1116,2)</f>
        <v>0</v>
      </c>
      <c r="BL1116" s="18" t="s">
        <v>176</v>
      </c>
      <c r="BM1116" s="240" t="s">
        <v>991</v>
      </c>
    </row>
    <row r="1117" s="13" customFormat="1">
      <c r="A1117" s="13"/>
      <c r="B1117" s="242"/>
      <c r="C1117" s="243"/>
      <c r="D1117" s="244" t="s">
        <v>178</v>
      </c>
      <c r="E1117" s="245" t="s">
        <v>1</v>
      </c>
      <c r="F1117" s="246" t="s">
        <v>524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178</v>
      </c>
      <c r="AU1117" s="252" t="s">
        <v>89</v>
      </c>
      <c r="AV1117" s="13" t="s">
        <v>87</v>
      </c>
      <c r="AW1117" s="13" t="s">
        <v>36</v>
      </c>
      <c r="AX1117" s="13" t="s">
        <v>79</v>
      </c>
      <c r="AY1117" s="252" t="s">
        <v>170</v>
      </c>
    </row>
    <row r="1118" s="14" customFormat="1">
      <c r="A1118" s="14"/>
      <c r="B1118" s="253"/>
      <c r="C1118" s="254"/>
      <c r="D1118" s="244" t="s">
        <v>178</v>
      </c>
      <c r="E1118" s="255" t="s">
        <v>1</v>
      </c>
      <c r="F1118" s="256" t="s">
        <v>982</v>
      </c>
      <c r="G1118" s="254"/>
      <c r="H1118" s="257">
        <v>0.5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178</v>
      </c>
      <c r="AU1118" s="263" t="s">
        <v>89</v>
      </c>
      <c r="AV1118" s="14" t="s">
        <v>89</v>
      </c>
      <c r="AW1118" s="14" t="s">
        <v>36</v>
      </c>
      <c r="AX1118" s="14" t="s">
        <v>79</v>
      </c>
      <c r="AY1118" s="263" t="s">
        <v>170</v>
      </c>
    </row>
    <row r="1119" s="14" customFormat="1">
      <c r="A1119" s="14"/>
      <c r="B1119" s="253"/>
      <c r="C1119" s="254"/>
      <c r="D1119" s="244" t="s">
        <v>178</v>
      </c>
      <c r="E1119" s="255" t="s">
        <v>1</v>
      </c>
      <c r="F1119" s="256" t="s">
        <v>983</v>
      </c>
      <c r="G1119" s="254"/>
      <c r="H1119" s="257">
        <v>1.8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178</v>
      </c>
      <c r="AU1119" s="263" t="s">
        <v>89</v>
      </c>
      <c r="AV1119" s="14" t="s">
        <v>89</v>
      </c>
      <c r="AW1119" s="14" t="s">
        <v>36</v>
      </c>
      <c r="AX1119" s="14" t="s">
        <v>79</v>
      </c>
      <c r="AY1119" s="263" t="s">
        <v>170</v>
      </c>
    </row>
    <row r="1120" s="14" customFormat="1">
      <c r="A1120" s="14"/>
      <c r="B1120" s="253"/>
      <c r="C1120" s="254"/>
      <c r="D1120" s="244" t="s">
        <v>178</v>
      </c>
      <c r="E1120" s="255" t="s">
        <v>1</v>
      </c>
      <c r="F1120" s="256" t="s">
        <v>984</v>
      </c>
      <c r="G1120" s="254"/>
      <c r="H1120" s="257">
        <v>2.3500000000000001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178</v>
      </c>
      <c r="AU1120" s="263" t="s">
        <v>89</v>
      </c>
      <c r="AV1120" s="14" t="s">
        <v>89</v>
      </c>
      <c r="AW1120" s="14" t="s">
        <v>36</v>
      </c>
      <c r="AX1120" s="14" t="s">
        <v>79</v>
      </c>
      <c r="AY1120" s="263" t="s">
        <v>170</v>
      </c>
    </row>
    <row r="1121" s="14" customFormat="1">
      <c r="A1121" s="14"/>
      <c r="B1121" s="253"/>
      <c r="C1121" s="254"/>
      <c r="D1121" s="244" t="s">
        <v>178</v>
      </c>
      <c r="E1121" s="255" t="s">
        <v>1</v>
      </c>
      <c r="F1121" s="256" t="s">
        <v>985</v>
      </c>
      <c r="G1121" s="254"/>
      <c r="H1121" s="257">
        <v>3.2400000000000002</v>
      </c>
      <c r="I1121" s="258"/>
      <c r="J1121" s="254"/>
      <c r="K1121" s="254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178</v>
      </c>
      <c r="AU1121" s="263" t="s">
        <v>89</v>
      </c>
      <c r="AV1121" s="14" t="s">
        <v>89</v>
      </c>
      <c r="AW1121" s="14" t="s">
        <v>36</v>
      </c>
      <c r="AX1121" s="14" t="s">
        <v>79</v>
      </c>
      <c r="AY1121" s="263" t="s">
        <v>170</v>
      </c>
    </row>
    <row r="1122" s="14" customFormat="1">
      <c r="A1122" s="14"/>
      <c r="B1122" s="253"/>
      <c r="C1122" s="254"/>
      <c r="D1122" s="244" t="s">
        <v>178</v>
      </c>
      <c r="E1122" s="255" t="s">
        <v>1</v>
      </c>
      <c r="F1122" s="256" t="s">
        <v>986</v>
      </c>
      <c r="G1122" s="254"/>
      <c r="H1122" s="257">
        <v>2.7000000000000002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178</v>
      </c>
      <c r="AU1122" s="263" t="s">
        <v>89</v>
      </c>
      <c r="AV1122" s="14" t="s">
        <v>89</v>
      </c>
      <c r="AW1122" s="14" t="s">
        <v>36</v>
      </c>
      <c r="AX1122" s="14" t="s">
        <v>79</v>
      </c>
      <c r="AY1122" s="263" t="s">
        <v>170</v>
      </c>
    </row>
    <row r="1123" s="14" customFormat="1">
      <c r="A1123" s="14"/>
      <c r="B1123" s="253"/>
      <c r="C1123" s="254"/>
      <c r="D1123" s="244" t="s">
        <v>178</v>
      </c>
      <c r="E1123" s="255" t="s">
        <v>1</v>
      </c>
      <c r="F1123" s="256" t="s">
        <v>987</v>
      </c>
      <c r="G1123" s="254"/>
      <c r="H1123" s="257">
        <v>2.5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178</v>
      </c>
      <c r="AU1123" s="263" t="s">
        <v>89</v>
      </c>
      <c r="AV1123" s="14" t="s">
        <v>89</v>
      </c>
      <c r="AW1123" s="14" t="s">
        <v>36</v>
      </c>
      <c r="AX1123" s="14" t="s">
        <v>79</v>
      </c>
      <c r="AY1123" s="263" t="s">
        <v>170</v>
      </c>
    </row>
    <row r="1124" s="15" customFormat="1">
      <c r="A1124" s="15"/>
      <c r="B1124" s="264"/>
      <c r="C1124" s="265"/>
      <c r="D1124" s="244" t="s">
        <v>178</v>
      </c>
      <c r="E1124" s="266" t="s">
        <v>1</v>
      </c>
      <c r="F1124" s="267" t="s">
        <v>183</v>
      </c>
      <c r="G1124" s="265"/>
      <c r="H1124" s="268">
        <v>13.09</v>
      </c>
      <c r="I1124" s="269"/>
      <c r="J1124" s="265"/>
      <c r="K1124" s="265"/>
      <c r="L1124" s="270"/>
      <c r="M1124" s="271"/>
      <c r="N1124" s="272"/>
      <c r="O1124" s="272"/>
      <c r="P1124" s="272"/>
      <c r="Q1124" s="272"/>
      <c r="R1124" s="272"/>
      <c r="S1124" s="272"/>
      <c r="T1124" s="27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4" t="s">
        <v>178</v>
      </c>
      <c r="AU1124" s="274" t="s">
        <v>89</v>
      </c>
      <c r="AV1124" s="15" t="s">
        <v>176</v>
      </c>
      <c r="AW1124" s="15" t="s">
        <v>36</v>
      </c>
      <c r="AX1124" s="15" t="s">
        <v>87</v>
      </c>
      <c r="AY1124" s="274" t="s">
        <v>170</v>
      </c>
    </row>
    <row r="1125" s="2" customFormat="1" ht="24.15" customHeight="1">
      <c r="A1125" s="39"/>
      <c r="B1125" s="40"/>
      <c r="C1125" s="228" t="s">
        <v>992</v>
      </c>
      <c r="D1125" s="228" t="s">
        <v>172</v>
      </c>
      <c r="E1125" s="229" t="s">
        <v>993</v>
      </c>
      <c r="F1125" s="230" t="s">
        <v>994</v>
      </c>
      <c r="G1125" s="231" t="s">
        <v>352</v>
      </c>
      <c r="H1125" s="232">
        <v>23.199999999999999</v>
      </c>
      <c r="I1125" s="233"/>
      <c r="J1125" s="234">
        <f>ROUND(I1125*H1125,2)</f>
        <v>0</v>
      </c>
      <c r="K1125" s="235"/>
      <c r="L1125" s="45"/>
      <c r="M1125" s="236" t="s">
        <v>1</v>
      </c>
      <c r="N1125" s="237" t="s">
        <v>44</v>
      </c>
      <c r="O1125" s="92"/>
      <c r="P1125" s="238">
        <f>O1125*H1125</f>
        <v>0</v>
      </c>
      <c r="Q1125" s="238">
        <v>0.12895000000000001</v>
      </c>
      <c r="R1125" s="238">
        <f>Q1125*H1125</f>
        <v>2.9916400000000003</v>
      </c>
      <c r="S1125" s="238">
        <v>0</v>
      </c>
      <c r="T1125" s="239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0" t="s">
        <v>176</v>
      </c>
      <c r="AT1125" s="240" t="s">
        <v>172</v>
      </c>
      <c r="AU1125" s="240" t="s">
        <v>89</v>
      </c>
      <c r="AY1125" s="18" t="s">
        <v>170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8" t="s">
        <v>87</v>
      </c>
      <c r="BK1125" s="241">
        <f>ROUND(I1125*H1125,2)</f>
        <v>0</v>
      </c>
      <c r="BL1125" s="18" t="s">
        <v>176</v>
      </c>
      <c r="BM1125" s="240" t="s">
        <v>995</v>
      </c>
    </row>
    <row r="1126" s="13" customFormat="1">
      <c r="A1126" s="13"/>
      <c r="B1126" s="242"/>
      <c r="C1126" s="243"/>
      <c r="D1126" s="244" t="s">
        <v>178</v>
      </c>
      <c r="E1126" s="245" t="s">
        <v>1</v>
      </c>
      <c r="F1126" s="246" t="s">
        <v>524</v>
      </c>
      <c r="G1126" s="243"/>
      <c r="H1126" s="245" t="s">
        <v>1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178</v>
      </c>
      <c r="AU1126" s="252" t="s">
        <v>89</v>
      </c>
      <c r="AV1126" s="13" t="s">
        <v>87</v>
      </c>
      <c r="AW1126" s="13" t="s">
        <v>36</v>
      </c>
      <c r="AX1126" s="13" t="s">
        <v>79</v>
      </c>
      <c r="AY1126" s="252" t="s">
        <v>170</v>
      </c>
    </row>
    <row r="1127" s="14" customFormat="1">
      <c r="A1127" s="14"/>
      <c r="B1127" s="253"/>
      <c r="C1127" s="254"/>
      <c r="D1127" s="244" t="s">
        <v>178</v>
      </c>
      <c r="E1127" s="255" t="s">
        <v>1</v>
      </c>
      <c r="F1127" s="256" t="s">
        <v>996</v>
      </c>
      <c r="G1127" s="254"/>
      <c r="H1127" s="257">
        <v>23.199999999999999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178</v>
      </c>
      <c r="AU1127" s="263" t="s">
        <v>89</v>
      </c>
      <c r="AV1127" s="14" t="s">
        <v>89</v>
      </c>
      <c r="AW1127" s="14" t="s">
        <v>36</v>
      </c>
      <c r="AX1127" s="14" t="s">
        <v>79</v>
      </c>
      <c r="AY1127" s="263" t="s">
        <v>170</v>
      </c>
    </row>
    <row r="1128" s="15" customFormat="1">
      <c r="A1128" s="15"/>
      <c r="B1128" s="264"/>
      <c r="C1128" s="265"/>
      <c r="D1128" s="244" t="s">
        <v>178</v>
      </c>
      <c r="E1128" s="266" t="s">
        <v>1</v>
      </c>
      <c r="F1128" s="267" t="s">
        <v>183</v>
      </c>
      <c r="G1128" s="265"/>
      <c r="H1128" s="268">
        <v>23.199999999999999</v>
      </c>
      <c r="I1128" s="269"/>
      <c r="J1128" s="265"/>
      <c r="K1128" s="265"/>
      <c r="L1128" s="270"/>
      <c r="M1128" s="271"/>
      <c r="N1128" s="272"/>
      <c r="O1128" s="272"/>
      <c r="P1128" s="272"/>
      <c r="Q1128" s="272"/>
      <c r="R1128" s="272"/>
      <c r="S1128" s="272"/>
      <c r="T1128" s="273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74" t="s">
        <v>178</v>
      </c>
      <c r="AU1128" s="274" t="s">
        <v>89</v>
      </c>
      <c r="AV1128" s="15" t="s">
        <v>176</v>
      </c>
      <c r="AW1128" s="15" t="s">
        <v>36</v>
      </c>
      <c r="AX1128" s="15" t="s">
        <v>87</v>
      </c>
      <c r="AY1128" s="274" t="s">
        <v>170</v>
      </c>
    </row>
    <row r="1129" s="2" customFormat="1" ht="24.15" customHeight="1">
      <c r="A1129" s="39"/>
      <c r="B1129" s="40"/>
      <c r="C1129" s="228" t="s">
        <v>997</v>
      </c>
      <c r="D1129" s="228" t="s">
        <v>172</v>
      </c>
      <c r="E1129" s="229" t="s">
        <v>998</v>
      </c>
      <c r="F1129" s="230" t="s">
        <v>999</v>
      </c>
      <c r="G1129" s="231" t="s">
        <v>590</v>
      </c>
      <c r="H1129" s="232">
        <v>1</v>
      </c>
      <c r="I1129" s="233"/>
      <c r="J1129" s="234">
        <f>ROUND(I1129*H1129,2)</f>
        <v>0</v>
      </c>
      <c r="K1129" s="235"/>
      <c r="L1129" s="45"/>
      <c r="M1129" s="236" t="s">
        <v>1</v>
      </c>
      <c r="N1129" s="237" t="s">
        <v>44</v>
      </c>
      <c r="O1129" s="92"/>
      <c r="P1129" s="238">
        <f>O1129*H1129</f>
        <v>0</v>
      </c>
      <c r="Q1129" s="238">
        <v>0.035319999999999997</v>
      </c>
      <c r="R1129" s="238">
        <f>Q1129*H1129</f>
        <v>0.035319999999999997</v>
      </c>
      <c r="S1129" s="238">
        <v>0</v>
      </c>
      <c r="T1129" s="239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0" t="s">
        <v>176</v>
      </c>
      <c r="AT1129" s="240" t="s">
        <v>172</v>
      </c>
      <c r="AU1129" s="240" t="s">
        <v>89</v>
      </c>
      <c r="AY1129" s="18" t="s">
        <v>170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87</v>
      </c>
      <c r="BK1129" s="241">
        <f>ROUND(I1129*H1129,2)</f>
        <v>0</v>
      </c>
      <c r="BL1129" s="18" t="s">
        <v>176</v>
      </c>
      <c r="BM1129" s="240" t="s">
        <v>1000</v>
      </c>
    </row>
    <row r="1130" s="13" customFormat="1">
      <c r="A1130" s="13"/>
      <c r="B1130" s="242"/>
      <c r="C1130" s="243"/>
      <c r="D1130" s="244" t="s">
        <v>178</v>
      </c>
      <c r="E1130" s="245" t="s">
        <v>1</v>
      </c>
      <c r="F1130" s="246" t="s">
        <v>524</v>
      </c>
      <c r="G1130" s="243"/>
      <c r="H1130" s="245" t="s">
        <v>1</v>
      </c>
      <c r="I1130" s="247"/>
      <c r="J1130" s="243"/>
      <c r="K1130" s="243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178</v>
      </c>
      <c r="AU1130" s="252" t="s">
        <v>89</v>
      </c>
      <c r="AV1130" s="13" t="s">
        <v>87</v>
      </c>
      <c r="AW1130" s="13" t="s">
        <v>36</v>
      </c>
      <c r="AX1130" s="13" t="s">
        <v>79</v>
      </c>
      <c r="AY1130" s="252" t="s">
        <v>170</v>
      </c>
    </row>
    <row r="1131" s="13" customFormat="1">
      <c r="A1131" s="13"/>
      <c r="B1131" s="242"/>
      <c r="C1131" s="243"/>
      <c r="D1131" s="244" t="s">
        <v>178</v>
      </c>
      <c r="E1131" s="245" t="s">
        <v>1</v>
      </c>
      <c r="F1131" s="246" t="s">
        <v>1001</v>
      </c>
      <c r="G1131" s="243"/>
      <c r="H1131" s="245" t="s">
        <v>1</v>
      </c>
      <c r="I1131" s="247"/>
      <c r="J1131" s="243"/>
      <c r="K1131" s="243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2" t="s">
        <v>178</v>
      </c>
      <c r="AU1131" s="252" t="s">
        <v>89</v>
      </c>
      <c r="AV1131" s="13" t="s">
        <v>87</v>
      </c>
      <c r="AW1131" s="13" t="s">
        <v>36</v>
      </c>
      <c r="AX1131" s="13" t="s">
        <v>79</v>
      </c>
      <c r="AY1131" s="252" t="s">
        <v>170</v>
      </c>
    </row>
    <row r="1132" s="14" customFormat="1">
      <c r="A1132" s="14"/>
      <c r="B1132" s="253"/>
      <c r="C1132" s="254"/>
      <c r="D1132" s="244" t="s">
        <v>178</v>
      </c>
      <c r="E1132" s="255" t="s">
        <v>1</v>
      </c>
      <c r="F1132" s="256" t="s">
        <v>87</v>
      </c>
      <c r="G1132" s="254"/>
      <c r="H1132" s="257">
        <v>1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178</v>
      </c>
      <c r="AU1132" s="263" t="s">
        <v>89</v>
      </c>
      <c r="AV1132" s="14" t="s">
        <v>89</v>
      </c>
      <c r="AW1132" s="14" t="s">
        <v>36</v>
      </c>
      <c r="AX1132" s="14" t="s">
        <v>79</v>
      </c>
      <c r="AY1132" s="263" t="s">
        <v>170</v>
      </c>
    </row>
    <row r="1133" s="15" customFormat="1">
      <c r="A1133" s="15"/>
      <c r="B1133" s="264"/>
      <c r="C1133" s="265"/>
      <c r="D1133" s="244" t="s">
        <v>178</v>
      </c>
      <c r="E1133" s="266" t="s">
        <v>1</v>
      </c>
      <c r="F1133" s="267" t="s">
        <v>183</v>
      </c>
      <c r="G1133" s="265"/>
      <c r="H1133" s="268">
        <v>1</v>
      </c>
      <c r="I1133" s="269"/>
      <c r="J1133" s="265"/>
      <c r="K1133" s="265"/>
      <c r="L1133" s="270"/>
      <c r="M1133" s="271"/>
      <c r="N1133" s="272"/>
      <c r="O1133" s="272"/>
      <c r="P1133" s="272"/>
      <c r="Q1133" s="272"/>
      <c r="R1133" s="272"/>
      <c r="S1133" s="272"/>
      <c r="T1133" s="27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4" t="s">
        <v>178</v>
      </c>
      <c r="AU1133" s="274" t="s">
        <v>89</v>
      </c>
      <c r="AV1133" s="15" t="s">
        <v>176</v>
      </c>
      <c r="AW1133" s="15" t="s">
        <v>36</v>
      </c>
      <c r="AX1133" s="15" t="s">
        <v>87</v>
      </c>
      <c r="AY1133" s="274" t="s">
        <v>170</v>
      </c>
    </row>
    <row r="1134" s="2" customFormat="1" ht="24.15" customHeight="1">
      <c r="A1134" s="39"/>
      <c r="B1134" s="40"/>
      <c r="C1134" s="286" t="s">
        <v>1002</v>
      </c>
      <c r="D1134" s="286" t="s">
        <v>312</v>
      </c>
      <c r="E1134" s="287" t="s">
        <v>1003</v>
      </c>
      <c r="F1134" s="288" t="s">
        <v>1004</v>
      </c>
      <c r="G1134" s="289" t="s">
        <v>590</v>
      </c>
      <c r="H1134" s="290">
        <v>1</v>
      </c>
      <c r="I1134" s="291"/>
      <c r="J1134" s="292">
        <f>ROUND(I1134*H1134,2)</f>
        <v>0</v>
      </c>
      <c r="K1134" s="293"/>
      <c r="L1134" s="294"/>
      <c r="M1134" s="295" t="s">
        <v>1</v>
      </c>
      <c r="N1134" s="296" t="s">
        <v>44</v>
      </c>
      <c r="O1134" s="92"/>
      <c r="P1134" s="238">
        <f>O1134*H1134</f>
        <v>0</v>
      </c>
      <c r="Q1134" s="238">
        <v>0.017860000000000001</v>
      </c>
      <c r="R1134" s="238">
        <f>Q1134*H1134</f>
        <v>0.017860000000000001</v>
      </c>
      <c r="S1134" s="238">
        <v>0</v>
      </c>
      <c r="T1134" s="239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0" t="s">
        <v>233</v>
      </c>
      <c r="AT1134" s="240" t="s">
        <v>312</v>
      </c>
      <c r="AU1134" s="240" t="s">
        <v>89</v>
      </c>
      <c r="AY1134" s="18" t="s">
        <v>170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87</v>
      </c>
      <c r="BK1134" s="241">
        <f>ROUND(I1134*H1134,2)</f>
        <v>0</v>
      </c>
      <c r="BL1134" s="18" t="s">
        <v>176</v>
      </c>
      <c r="BM1134" s="240" t="s">
        <v>1005</v>
      </c>
    </row>
    <row r="1135" s="2" customFormat="1" ht="24.15" customHeight="1">
      <c r="A1135" s="39"/>
      <c r="B1135" s="40"/>
      <c r="C1135" s="228" t="s">
        <v>1006</v>
      </c>
      <c r="D1135" s="228" t="s">
        <v>172</v>
      </c>
      <c r="E1135" s="229" t="s">
        <v>1007</v>
      </c>
      <c r="F1135" s="230" t="s">
        <v>1008</v>
      </c>
      <c r="G1135" s="231" t="s">
        <v>590</v>
      </c>
      <c r="H1135" s="232">
        <v>1</v>
      </c>
      <c r="I1135" s="233"/>
      <c r="J1135" s="234">
        <f>ROUND(I1135*H1135,2)</f>
        <v>0</v>
      </c>
      <c r="K1135" s="235"/>
      <c r="L1135" s="45"/>
      <c r="M1135" s="236" t="s">
        <v>1</v>
      </c>
      <c r="N1135" s="237" t="s">
        <v>44</v>
      </c>
      <c r="O1135" s="92"/>
      <c r="P1135" s="238">
        <f>O1135*H1135</f>
        <v>0</v>
      </c>
      <c r="Q1135" s="238">
        <v>0.44169999999999998</v>
      </c>
      <c r="R1135" s="238">
        <f>Q1135*H1135</f>
        <v>0.44169999999999998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176</v>
      </c>
      <c r="AT1135" s="240" t="s">
        <v>172</v>
      </c>
      <c r="AU1135" s="240" t="s">
        <v>89</v>
      </c>
      <c r="AY1135" s="18" t="s">
        <v>170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87</v>
      </c>
      <c r="BK1135" s="241">
        <f>ROUND(I1135*H1135,2)</f>
        <v>0</v>
      </c>
      <c r="BL1135" s="18" t="s">
        <v>176</v>
      </c>
      <c r="BM1135" s="240" t="s">
        <v>1009</v>
      </c>
    </row>
    <row r="1136" s="13" customFormat="1">
      <c r="A1136" s="13"/>
      <c r="B1136" s="242"/>
      <c r="C1136" s="243"/>
      <c r="D1136" s="244" t="s">
        <v>178</v>
      </c>
      <c r="E1136" s="245" t="s">
        <v>1</v>
      </c>
      <c r="F1136" s="246" t="s">
        <v>524</v>
      </c>
      <c r="G1136" s="243"/>
      <c r="H1136" s="245" t="s">
        <v>1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178</v>
      </c>
      <c r="AU1136" s="252" t="s">
        <v>89</v>
      </c>
      <c r="AV1136" s="13" t="s">
        <v>87</v>
      </c>
      <c r="AW1136" s="13" t="s">
        <v>36</v>
      </c>
      <c r="AX1136" s="13" t="s">
        <v>79</v>
      </c>
      <c r="AY1136" s="252" t="s">
        <v>170</v>
      </c>
    </row>
    <row r="1137" s="13" customFormat="1">
      <c r="A1137" s="13"/>
      <c r="B1137" s="242"/>
      <c r="C1137" s="243"/>
      <c r="D1137" s="244" t="s">
        <v>178</v>
      </c>
      <c r="E1137" s="245" t="s">
        <v>1</v>
      </c>
      <c r="F1137" s="246" t="s">
        <v>1010</v>
      </c>
      <c r="G1137" s="243"/>
      <c r="H1137" s="245" t="s">
        <v>1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178</v>
      </c>
      <c r="AU1137" s="252" t="s">
        <v>89</v>
      </c>
      <c r="AV1137" s="13" t="s">
        <v>87</v>
      </c>
      <c r="AW1137" s="13" t="s">
        <v>36</v>
      </c>
      <c r="AX1137" s="13" t="s">
        <v>79</v>
      </c>
      <c r="AY1137" s="252" t="s">
        <v>170</v>
      </c>
    </row>
    <row r="1138" s="14" customFormat="1">
      <c r="A1138" s="14"/>
      <c r="B1138" s="253"/>
      <c r="C1138" s="254"/>
      <c r="D1138" s="244" t="s">
        <v>178</v>
      </c>
      <c r="E1138" s="255" t="s">
        <v>1</v>
      </c>
      <c r="F1138" s="256" t="s">
        <v>87</v>
      </c>
      <c r="G1138" s="254"/>
      <c r="H1138" s="257">
        <v>1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178</v>
      </c>
      <c r="AU1138" s="263" t="s">
        <v>89</v>
      </c>
      <c r="AV1138" s="14" t="s">
        <v>89</v>
      </c>
      <c r="AW1138" s="14" t="s">
        <v>36</v>
      </c>
      <c r="AX1138" s="14" t="s">
        <v>79</v>
      </c>
      <c r="AY1138" s="263" t="s">
        <v>170</v>
      </c>
    </row>
    <row r="1139" s="15" customFormat="1">
      <c r="A1139" s="15"/>
      <c r="B1139" s="264"/>
      <c r="C1139" s="265"/>
      <c r="D1139" s="244" t="s">
        <v>178</v>
      </c>
      <c r="E1139" s="266" t="s">
        <v>1</v>
      </c>
      <c r="F1139" s="267" t="s">
        <v>183</v>
      </c>
      <c r="G1139" s="265"/>
      <c r="H1139" s="268">
        <v>1</v>
      </c>
      <c r="I1139" s="269"/>
      <c r="J1139" s="265"/>
      <c r="K1139" s="265"/>
      <c r="L1139" s="270"/>
      <c r="M1139" s="271"/>
      <c r="N1139" s="272"/>
      <c r="O1139" s="272"/>
      <c r="P1139" s="272"/>
      <c r="Q1139" s="272"/>
      <c r="R1139" s="272"/>
      <c r="S1139" s="272"/>
      <c r="T1139" s="273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74" t="s">
        <v>178</v>
      </c>
      <c r="AU1139" s="274" t="s">
        <v>89</v>
      </c>
      <c r="AV1139" s="15" t="s">
        <v>176</v>
      </c>
      <c r="AW1139" s="15" t="s">
        <v>36</v>
      </c>
      <c r="AX1139" s="15" t="s">
        <v>87</v>
      </c>
      <c r="AY1139" s="274" t="s">
        <v>170</v>
      </c>
    </row>
    <row r="1140" s="2" customFormat="1" ht="37.8" customHeight="1">
      <c r="A1140" s="39"/>
      <c r="B1140" s="40"/>
      <c r="C1140" s="286" t="s">
        <v>1011</v>
      </c>
      <c r="D1140" s="286" t="s">
        <v>312</v>
      </c>
      <c r="E1140" s="287" t="s">
        <v>1012</v>
      </c>
      <c r="F1140" s="288" t="s">
        <v>1013</v>
      </c>
      <c r="G1140" s="289" t="s">
        <v>590</v>
      </c>
      <c r="H1140" s="290">
        <v>1</v>
      </c>
      <c r="I1140" s="291"/>
      <c r="J1140" s="292">
        <f>ROUND(I1140*H1140,2)</f>
        <v>0</v>
      </c>
      <c r="K1140" s="293"/>
      <c r="L1140" s="294"/>
      <c r="M1140" s="295" t="s">
        <v>1</v>
      </c>
      <c r="N1140" s="296" t="s">
        <v>44</v>
      </c>
      <c r="O1140" s="92"/>
      <c r="P1140" s="238">
        <f>O1140*H1140</f>
        <v>0</v>
      </c>
      <c r="Q1140" s="238">
        <v>0.01521</v>
      </c>
      <c r="R1140" s="238">
        <f>Q1140*H1140</f>
        <v>0.01521</v>
      </c>
      <c r="S1140" s="238">
        <v>0</v>
      </c>
      <c r="T1140" s="239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40" t="s">
        <v>233</v>
      </c>
      <c r="AT1140" s="240" t="s">
        <v>312</v>
      </c>
      <c r="AU1140" s="240" t="s">
        <v>89</v>
      </c>
      <c r="AY1140" s="18" t="s">
        <v>170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8" t="s">
        <v>87</v>
      </c>
      <c r="BK1140" s="241">
        <f>ROUND(I1140*H1140,2)</f>
        <v>0</v>
      </c>
      <c r="BL1140" s="18" t="s">
        <v>176</v>
      </c>
      <c r="BM1140" s="240" t="s">
        <v>1014</v>
      </c>
    </row>
    <row r="1141" s="12" customFormat="1" ht="22.8" customHeight="1">
      <c r="A1141" s="12"/>
      <c r="B1141" s="212"/>
      <c r="C1141" s="213"/>
      <c r="D1141" s="214" t="s">
        <v>78</v>
      </c>
      <c r="E1141" s="226" t="s">
        <v>233</v>
      </c>
      <c r="F1141" s="226" t="s">
        <v>1015</v>
      </c>
      <c r="G1141" s="213"/>
      <c r="H1141" s="213"/>
      <c r="I1141" s="216"/>
      <c r="J1141" s="227">
        <f>BK1141</f>
        <v>0</v>
      </c>
      <c r="K1141" s="213"/>
      <c r="L1141" s="218"/>
      <c r="M1141" s="219"/>
      <c r="N1141" s="220"/>
      <c r="O1141" s="220"/>
      <c r="P1141" s="221">
        <f>SUM(P1142:P1159)</f>
        <v>0</v>
      </c>
      <c r="Q1141" s="220"/>
      <c r="R1141" s="221">
        <f>SUM(R1142:R1159)</f>
        <v>0.36252000000000001</v>
      </c>
      <c r="S1141" s="220"/>
      <c r="T1141" s="222">
        <f>SUM(T1142:T1159)</f>
        <v>0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223" t="s">
        <v>87</v>
      </c>
      <c r="AT1141" s="224" t="s">
        <v>78</v>
      </c>
      <c r="AU1141" s="224" t="s">
        <v>87</v>
      </c>
      <c r="AY1141" s="223" t="s">
        <v>170</v>
      </c>
      <c r="BK1141" s="225">
        <f>SUM(BK1142:BK1159)</f>
        <v>0</v>
      </c>
    </row>
    <row r="1142" s="2" customFormat="1" ht="24.15" customHeight="1">
      <c r="A1142" s="39"/>
      <c r="B1142" s="40"/>
      <c r="C1142" s="228" t="s">
        <v>1016</v>
      </c>
      <c r="D1142" s="228" t="s">
        <v>172</v>
      </c>
      <c r="E1142" s="229" t="s">
        <v>1017</v>
      </c>
      <c r="F1142" s="230" t="s">
        <v>1018</v>
      </c>
      <c r="G1142" s="231" t="s">
        <v>590</v>
      </c>
      <c r="H1142" s="232">
        <v>1</v>
      </c>
      <c r="I1142" s="233"/>
      <c r="J1142" s="234">
        <f>ROUND(I1142*H1142,2)</f>
        <v>0</v>
      </c>
      <c r="K1142" s="235"/>
      <c r="L1142" s="45"/>
      <c r="M1142" s="236" t="s">
        <v>1</v>
      </c>
      <c r="N1142" s="237" t="s">
        <v>44</v>
      </c>
      <c r="O1142" s="92"/>
      <c r="P1142" s="238">
        <f>O1142*H1142</f>
        <v>0</v>
      </c>
      <c r="Q1142" s="238">
        <v>0.18608</v>
      </c>
      <c r="R1142" s="238">
        <f>Q1142*H1142</f>
        <v>0.18608</v>
      </c>
      <c r="S1142" s="238">
        <v>0</v>
      </c>
      <c r="T1142" s="239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0" t="s">
        <v>176</v>
      </c>
      <c r="AT1142" s="240" t="s">
        <v>172</v>
      </c>
      <c r="AU1142" s="240" t="s">
        <v>89</v>
      </c>
      <c r="AY1142" s="18" t="s">
        <v>170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87</v>
      </c>
      <c r="BK1142" s="241">
        <f>ROUND(I1142*H1142,2)</f>
        <v>0</v>
      </c>
      <c r="BL1142" s="18" t="s">
        <v>176</v>
      </c>
      <c r="BM1142" s="240" t="s">
        <v>1019</v>
      </c>
    </row>
    <row r="1143" s="13" customFormat="1">
      <c r="A1143" s="13"/>
      <c r="B1143" s="242"/>
      <c r="C1143" s="243"/>
      <c r="D1143" s="244" t="s">
        <v>178</v>
      </c>
      <c r="E1143" s="245" t="s">
        <v>1</v>
      </c>
      <c r="F1143" s="246" t="s">
        <v>415</v>
      </c>
      <c r="G1143" s="243"/>
      <c r="H1143" s="245" t="s">
        <v>1</v>
      </c>
      <c r="I1143" s="247"/>
      <c r="J1143" s="243"/>
      <c r="K1143" s="243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178</v>
      </c>
      <c r="AU1143" s="252" t="s">
        <v>89</v>
      </c>
      <c r="AV1143" s="13" t="s">
        <v>87</v>
      </c>
      <c r="AW1143" s="13" t="s">
        <v>36</v>
      </c>
      <c r="AX1143" s="13" t="s">
        <v>79</v>
      </c>
      <c r="AY1143" s="252" t="s">
        <v>170</v>
      </c>
    </row>
    <row r="1144" s="13" customFormat="1">
      <c r="A1144" s="13"/>
      <c r="B1144" s="242"/>
      <c r="C1144" s="243"/>
      <c r="D1144" s="244" t="s">
        <v>178</v>
      </c>
      <c r="E1144" s="245" t="s">
        <v>1</v>
      </c>
      <c r="F1144" s="246" t="s">
        <v>416</v>
      </c>
      <c r="G1144" s="243"/>
      <c r="H1144" s="245" t="s">
        <v>1</v>
      </c>
      <c r="I1144" s="247"/>
      <c r="J1144" s="243"/>
      <c r="K1144" s="243"/>
      <c r="L1144" s="248"/>
      <c r="M1144" s="249"/>
      <c r="N1144" s="250"/>
      <c r="O1144" s="250"/>
      <c r="P1144" s="250"/>
      <c r="Q1144" s="250"/>
      <c r="R1144" s="250"/>
      <c r="S1144" s="250"/>
      <c r="T1144" s="25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2" t="s">
        <v>178</v>
      </c>
      <c r="AU1144" s="252" t="s">
        <v>89</v>
      </c>
      <c r="AV1144" s="13" t="s">
        <v>87</v>
      </c>
      <c r="AW1144" s="13" t="s">
        <v>36</v>
      </c>
      <c r="AX1144" s="13" t="s">
        <v>79</v>
      </c>
      <c r="AY1144" s="252" t="s">
        <v>170</v>
      </c>
    </row>
    <row r="1145" s="13" customFormat="1">
      <c r="A1145" s="13"/>
      <c r="B1145" s="242"/>
      <c r="C1145" s="243"/>
      <c r="D1145" s="244" t="s">
        <v>178</v>
      </c>
      <c r="E1145" s="245" t="s">
        <v>1</v>
      </c>
      <c r="F1145" s="246" t="s">
        <v>1020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178</v>
      </c>
      <c r="AU1145" s="252" t="s">
        <v>89</v>
      </c>
      <c r="AV1145" s="13" t="s">
        <v>87</v>
      </c>
      <c r="AW1145" s="13" t="s">
        <v>36</v>
      </c>
      <c r="AX1145" s="13" t="s">
        <v>79</v>
      </c>
      <c r="AY1145" s="252" t="s">
        <v>170</v>
      </c>
    </row>
    <row r="1146" s="14" customFormat="1">
      <c r="A1146" s="14"/>
      <c r="B1146" s="253"/>
      <c r="C1146" s="254"/>
      <c r="D1146" s="244" t="s">
        <v>178</v>
      </c>
      <c r="E1146" s="255" t="s">
        <v>1</v>
      </c>
      <c r="F1146" s="256" t="s">
        <v>87</v>
      </c>
      <c r="G1146" s="254"/>
      <c r="H1146" s="257">
        <v>1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178</v>
      </c>
      <c r="AU1146" s="263" t="s">
        <v>89</v>
      </c>
      <c r="AV1146" s="14" t="s">
        <v>89</v>
      </c>
      <c r="AW1146" s="14" t="s">
        <v>36</v>
      </c>
      <c r="AX1146" s="14" t="s">
        <v>79</v>
      </c>
      <c r="AY1146" s="263" t="s">
        <v>170</v>
      </c>
    </row>
    <row r="1147" s="15" customFormat="1">
      <c r="A1147" s="15"/>
      <c r="B1147" s="264"/>
      <c r="C1147" s="265"/>
      <c r="D1147" s="244" t="s">
        <v>178</v>
      </c>
      <c r="E1147" s="266" t="s">
        <v>1</v>
      </c>
      <c r="F1147" s="267" t="s">
        <v>183</v>
      </c>
      <c r="G1147" s="265"/>
      <c r="H1147" s="268">
        <v>1</v>
      </c>
      <c r="I1147" s="269"/>
      <c r="J1147" s="265"/>
      <c r="K1147" s="265"/>
      <c r="L1147" s="270"/>
      <c r="M1147" s="271"/>
      <c r="N1147" s="272"/>
      <c r="O1147" s="272"/>
      <c r="P1147" s="272"/>
      <c r="Q1147" s="272"/>
      <c r="R1147" s="272"/>
      <c r="S1147" s="272"/>
      <c r="T1147" s="273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74" t="s">
        <v>178</v>
      </c>
      <c r="AU1147" s="274" t="s">
        <v>89</v>
      </c>
      <c r="AV1147" s="15" t="s">
        <v>176</v>
      </c>
      <c r="AW1147" s="15" t="s">
        <v>36</v>
      </c>
      <c r="AX1147" s="15" t="s">
        <v>87</v>
      </c>
      <c r="AY1147" s="274" t="s">
        <v>170</v>
      </c>
    </row>
    <row r="1148" s="2" customFormat="1" ht="24.15" customHeight="1">
      <c r="A1148" s="39"/>
      <c r="B1148" s="40"/>
      <c r="C1148" s="228" t="s">
        <v>1021</v>
      </c>
      <c r="D1148" s="228" t="s">
        <v>172</v>
      </c>
      <c r="E1148" s="229" t="s">
        <v>1022</v>
      </c>
      <c r="F1148" s="230" t="s">
        <v>1023</v>
      </c>
      <c r="G1148" s="231" t="s">
        <v>590</v>
      </c>
      <c r="H1148" s="232">
        <v>2</v>
      </c>
      <c r="I1148" s="233"/>
      <c r="J1148" s="234">
        <f>ROUND(I1148*H1148,2)</f>
        <v>0</v>
      </c>
      <c r="K1148" s="235"/>
      <c r="L1148" s="45"/>
      <c r="M1148" s="236" t="s">
        <v>1</v>
      </c>
      <c r="N1148" s="237" t="s">
        <v>44</v>
      </c>
      <c r="O1148" s="92"/>
      <c r="P1148" s="238">
        <f>O1148*H1148</f>
        <v>0</v>
      </c>
      <c r="Q1148" s="238">
        <v>0.044790000000000003</v>
      </c>
      <c r="R1148" s="238">
        <f>Q1148*H1148</f>
        <v>0.089580000000000007</v>
      </c>
      <c r="S1148" s="238">
        <v>0</v>
      </c>
      <c r="T1148" s="23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0" t="s">
        <v>176</v>
      </c>
      <c r="AT1148" s="240" t="s">
        <v>172</v>
      </c>
      <c r="AU1148" s="240" t="s">
        <v>89</v>
      </c>
      <c r="AY1148" s="18" t="s">
        <v>170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87</v>
      </c>
      <c r="BK1148" s="241">
        <f>ROUND(I1148*H1148,2)</f>
        <v>0</v>
      </c>
      <c r="BL1148" s="18" t="s">
        <v>176</v>
      </c>
      <c r="BM1148" s="240" t="s">
        <v>1024</v>
      </c>
    </row>
    <row r="1149" s="13" customFormat="1">
      <c r="A1149" s="13"/>
      <c r="B1149" s="242"/>
      <c r="C1149" s="243"/>
      <c r="D1149" s="244" t="s">
        <v>178</v>
      </c>
      <c r="E1149" s="245" t="s">
        <v>1</v>
      </c>
      <c r="F1149" s="246" t="s">
        <v>415</v>
      </c>
      <c r="G1149" s="243"/>
      <c r="H1149" s="245" t="s">
        <v>1</v>
      </c>
      <c r="I1149" s="247"/>
      <c r="J1149" s="243"/>
      <c r="K1149" s="243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178</v>
      </c>
      <c r="AU1149" s="252" t="s">
        <v>89</v>
      </c>
      <c r="AV1149" s="13" t="s">
        <v>87</v>
      </c>
      <c r="AW1149" s="13" t="s">
        <v>36</v>
      </c>
      <c r="AX1149" s="13" t="s">
        <v>79</v>
      </c>
      <c r="AY1149" s="252" t="s">
        <v>170</v>
      </c>
    </row>
    <row r="1150" s="13" customFormat="1">
      <c r="A1150" s="13"/>
      <c r="B1150" s="242"/>
      <c r="C1150" s="243"/>
      <c r="D1150" s="244" t="s">
        <v>178</v>
      </c>
      <c r="E1150" s="245" t="s">
        <v>1</v>
      </c>
      <c r="F1150" s="246" t="s">
        <v>416</v>
      </c>
      <c r="G1150" s="243"/>
      <c r="H1150" s="245" t="s">
        <v>1</v>
      </c>
      <c r="I1150" s="247"/>
      <c r="J1150" s="243"/>
      <c r="K1150" s="243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2" t="s">
        <v>178</v>
      </c>
      <c r="AU1150" s="252" t="s">
        <v>89</v>
      </c>
      <c r="AV1150" s="13" t="s">
        <v>87</v>
      </c>
      <c r="AW1150" s="13" t="s">
        <v>36</v>
      </c>
      <c r="AX1150" s="13" t="s">
        <v>79</v>
      </c>
      <c r="AY1150" s="252" t="s">
        <v>170</v>
      </c>
    </row>
    <row r="1151" s="13" customFormat="1">
      <c r="A1151" s="13"/>
      <c r="B1151" s="242"/>
      <c r="C1151" s="243"/>
      <c r="D1151" s="244" t="s">
        <v>178</v>
      </c>
      <c r="E1151" s="245" t="s">
        <v>1</v>
      </c>
      <c r="F1151" s="246" t="s">
        <v>1020</v>
      </c>
      <c r="G1151" s="243"/>
      <c r="H1151" s="245" t="s">
        <v>1</v>
      </c>
      <c r="I1151" s="247"/>
      <c r="J1151" s="243"/>
      <c r="K1151" s="243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178</v>
      </c>
      <c r="AU1151" s="252" t="s">
        <v>89</v>
      </c>
      <c r="AV1151" s="13" t="s">
        <v>87</v>
      </c>
      <c r="AW1151" s="13" t="s">
        <v>36</v>
      </c>
      <c r="AX1151" s="13" t="s">
        <v>79</v>
      </c>
      <c r="AY1151" s="252" t="s">
        <v>170</v>
      </c>
    </row>
    <row r="1152" s="14" customFormat="1">
      <c r="A1152" s="14"/>
      <c r="B1152" s="253"/>
      <c r="C1152" s="254"/>
      <c r="D1152" s="244" t="s">
        <v>178</v>
      </c>
      <c r="E1152" s="255" t="s">
        <v>1</v>
      </c>
      <c r="F1152" s="256" t="s">
        <v>89</v>
      </c>
      <c r="G1152" s="254"/>
      <c r="H1152" s="257">
        <v>2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178</v>
      </c>
      <c r="AU1152" s="263" t="s">
        <v>89</v>
      </c>
      <c r="AV1152" s="14" t="s">
        <v>89</v>
      </c>
      <c r="AW1152" s="14" t="s">
        <v>36</v>
      </c>
      <c r="AX1152" s="14" t="s">
        <v>79</v>
      </c>
      <c r="AY1152" s="263" t="s">
        <v>170</v>
      </c>
    </row>
    <row r="1153" s="15" customFormat="1">
      <c r="A1153" s="15"/>
      <c r="B1153" s="264"/>
      <c r="C1153" s="265"/>
      <c r="D1153" s="244" t="s">
        <v>178</v>
      </c>
      <c r="E1153" s="266" t="s">
        <v>1</v>
      </c>
      <c r="F1153" s="267" t="s">
        <v>183</v>
      </c>
      <c r="G1153" s="265"/>
      <c r="H1153" s="268">
        <v>2</v>
      </c>
      <c r="I1153" s="269"/>
      <c r="J1153" s="265"/>
      <c r="K1153" s="265"/>
      <c r="L1153" s="270"/>
      <c r="M1153" s="271"/>
      <c r="N1153" s="272"/>
      <c r="O1153" s="272"/>
      <c r="P1153" s="272"/>
      <c r="Q1153" s="272"/>
      <c r="R1153" s="272"/>
      <c r="S1153" s="272"/>
      <c r="T1153" s="273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74" t="s">
        <v>178</v>
      </c>
      <c r="AU1153" s="274" t="s">
        <v>89</v>
      </c>
      <c r="AV1153" s="15" t="s">
        <v>176</v>
      </c>
      <c r="AW1153" s="15" t="s">
        <v>36</v>
      </c>
      <c r="AX1153" s="15" t="s">
        <v>87</v>
      </c>
      <c r="AY1153" s="274" t="s">
        <v>170</v>
      </c>
    </row>
    <row r="1154" s="2" customFormat="1" ht="24.15" customHeight="1">
      <c r="A1154" s="39"/>
      <c r="B1154" s="40"/>
      <c r="C1154" s="228" t="s">
        <v>1025</v>
      </c>
      <c r="D1154" s="228" t="s">
        <v>172</v>
      </c>
      <c r="E1154" s="229" t="s">
        <v>1026</v>
      </c>
      <c r="F1154" s="230" t="s">
        <v>1027</v>
      </c>
      <c r="G1154" s="231" t="s">
        <v>590</v>
      </c>
      <c r="H1154" s="232">
        <v>1</v>
      </c>
      <c r="I1154" s="233"/>
      <c r="J1154" s="234">
        <f>ROUND(I1154*H1154,2)</f>
        <v>0</v>
      </c>
      <c r="K1154" s="235"/>
      <c r="L1154" s="45"/>
      <c r="M1154" s="236" t="s">
        <v>1</v>
      </c>
      <c r="N1154" s="237" t="s">
        <v>44</v>
      </c>
      <c r="O1154" s="92"/>
      <c r="P1154" s="238">
        <f>O1154*H1154</f>
        <v>0</v>
      </c>
      <c r="Q1154" s="238">
        <v>0.086860000000000007</v>
      </c>
      <c r="R1154" s="238">
        <f>Q1154*H1154</f>
        <v>0.086860000000000007</v>
      </c>
      <c r="S1154" s="238">
        <v>0</v>
      </c>
      <c r="T1154" s="23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40" t="s">
        <v>176</v>
      </c>
      <c r="AT1154" s="240" t="s">
        <v>172</v>
      </c>
      <c r="AU1154" s="240" t="s">
        <v>89</v>
      </c>
      <c r="AY1154" s="18" t="s">
        <v>170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87</v>
      </c>
      <c r="BK1154" s="241">
        <f>ROUND(I1154*H1154,2)</f>
        <v>0</v>
      </c>
      <c r="BL1154" s="18" t="s">
        <v>176</v>
      </c>
      <c r="BM1154" s="240" t="s">
        <v>1028</v>
      </c>
    </row>
    <row r="1155" s="13" customFormat="1">
      <c r="A1155" s="13"/>
      <c r="B1155" s="242"/>
      <c r="C1155" s="243"/>
      <c r="D1155" s="244" t="s">
        <v>178</v>
      </c>
      <c r="E1155" s="245" t="s">
        <v>1</v>
      </c>
      <c r="F1155" s="246" t="s">
        <v>415</v>
      </c>
      <c r="G1155" s="243"/>
      <c r="H1155" s="245" t="s">
        <v>1</v>
      </c>
      <c r="I1155" s="247"/>
      <c r="J1155" s="243"/>
      <c r="K1155" s="243"/>
      <c r="L1155" s="248"/>
      <c r="M1155" s="249"/>
      <c r="N1155" s="250"/>
      <c r="O1155" s="250"/>
      <c r="P1155" s="250"/>
      <c r="Q1155" s="250"/>
      <c r="R1155" s="250"/>
      <c r="S1155" s="250"/>
      <c r="T1155" s="25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2" t="s">
        <v>178</v>
      </c>
      <c r="AU1155" s="252" t="s">
        <v>89</v>
      </c>
      <c r="AV1155" s="13" t="s">
        <v>87</v>
      </c>
      <c r="AW1155" s="13" t="s">
        <v>36</v>
      </c>
      <c r="AX1155" s="13" t="s">
        <v>79</v>
      </c>
      <c r="AY1155" s="252" t="s">
        <v>170</v>
      </c>
    </row>
    <row r="1156" s="13" customFormat="1">
      <c r="A1156" s="13"/>
      <c r="B1156" s="242"/>
      <c r="C1156" s="243"/>
      <c r="D1156" s="244" t="s">
        <v>178</v>
      </c>
      <c r="E1156" s="245" t="s">
        <v>1</v>
      </c>
      <c r="F1156" s="246" t="s">
        <v>416</v>
      </c>
      <c r="G1156" s="243"/>
      <c r="H1156" s="245" t="s">
        <v>1</v>
      </c>
      <c r="I1156" s="247"/>
      <c r="J1156" s="243"/>
      <c r="K1156" s="243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178</v>
      </c>
      <c r="AU1156" s="252" t="s">
        <v>89</v>
      </c>
      <c r="AV1156" s="13" t="s">
        <v>87</v>
      </c>
      <c r="AW1156" s="13" t="s">
        <v>36</v>
      </c>
      <c r="AX1156" s="13" t="s">
        <v>79</v>
      </c>
      <c r="AY1156" s="252" t="s">
        <v>170</v>
      </c>
    </row>
    <row r="1157" s="13" customFormat="1">
      <c r="A1157" s="13"/>
      <c r="B1157" s="242"/>
      <c r="C1157" s="243"/>
      <c r="D1157" s="244" t="s">
        <v>178</v>
      </c>
      <c r="E1157" s="245" t="s">
        <v>1</v>
      </c>
      <c r="F1157" s="246" t="s">
        <v>1020</v>
      </c>
      <c r="G1157" s="243"/>
      <c r="H1157" s="245" t="s">
        <v>1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178</v>
      </c>
      <c r="AU1157" s="252" t="s">
        <v>89</v>
      </c>
      <c r="AV1157" s="13" t="s">
        <v>87</v>
      </c>
      <c r="AW1157" s="13" t="s">
        <v>36</v>
      </c>
      <c r="AX1157" s="13" t="s">
        <v>79</v>
      </c>
      <c r="AY1157" s="252" t="s">
        <v>170</v>
      </c>
    </row>
    <row r="1158" s="14" customFormat="1">
      <c r="A1158" s="14"/>
      <c r="B1158" s="253"/>
      <c r="C1158" s="254"/>
      <c r="D1158" s="244" t="s">
        <v>178</v>
      </c>
      <c r="E1158" s="255" t="s">
        <v>1</v>
      </c>
      <c r="F1158" s="256" t="s">
        <v>87</v>
      </c>
      <c r="G1158" s="254"/>
      <c r="H1158" s="257">
        <v>1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178</v>
      </c>
      <c r="AU1158" s="263" t="s">
        <v>89</v>
      </c>
      <c r="AV1158" s="14" t="s">
        <v>89</v>
      </c>
      <c r="AW1158" s="14" t="s">
        <v>36</v>
      </c>
      <c r="AX1158" s="14" t="s">
        <v>79</v>
      </c>
      <c r="AY1158" s="263" t="s">
        <v>170</v>
      </c>
    </row>
    <row r="1159" s="15" customFormat="1">
      <c r="A1159" s="15"/>
      <c r="B1159" s="264"/>
      <c r="C1159" s="265"/>
      <c r="D1159" s="244" t="s">
        <v>178</v>
      </c>
      <c r="E1159" s="266" t="s">
        <v>1</v>
      </c>
      <c r="F1159" s="267" t="s">
        <v>183</v>
      </c>
      <c r="G1159" s="265"/>
      <c r="H1159" s="268">
        <v>1</v>
      </c>
      <c r="I1159" s="269"/>
      <c r="J1159" s="265"/>
      <c r="K1159" s="265"/>
      <c r="L1159" s="270"/>
      <c r="M1159" s="271"/>
      <c r="N1159" s="272"/>
      <c r="O1159" s="272"/>
      <c r="P1159" s="272"/>
      <c r="Q1159" s="272"/>
      <c r="R1159" s="272"/>
      <c r="S1159" s="272"/>
      <c r="T1159" s="27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4" t="s">
        <v>178</v>
      </c>
      <c r="AU1159" s="274" t="s">
        <v>89</v>
      </c>
      <c r="AV1159" s="15" t="s">
        <v>176</v>
      </c>
      <c r="AW1159" s="15" t="s">
        <v>36</v>
      </c>
      <c r="AX1159" s="15" t="s">
        <v>87</v>
      </c>
      <c r="AY1159" s="274" t="s">
        <v>170</v>
      </c>
    </row>
    <row r="1160" s="12" customFormat="1" ht="22.8" customHeight="1">
      <c r="A1160" s="12"/>
      <c r="B1160" s="212"/>
      <c r="C1160" s="213"/>
      <c r="D1160" s="214" t="s">
        <v>78</v>
      </c>
      <c r="E1160" s="226" t="s">
        <v>240</v>
      </c>
      <c r="F1160" s="226" t="s">
        <v>1029</v>
      </c>
      <c r="G1160" s="213"/>
      <c r="H1160" s="213"/>
      <c r="I1160" s="216"/>
      <c r="J1160" s="227">
        <f>BK1160</f>
        <v>0</v>
      </c>
      <c r="K1160" s="213"/>
      <c r="L1160" s="218"/>
      <c r="M1160" s="219"/>
      <c r="N1160" s="220"/>
      <c r="O1160" s="220"/>
      <c r="P1160" s="221">
        <f>SUM(P1161:P1594)</f>
        <v>0</v>
      </c>
      <c r="Q1160" s="220"/>
      <c r="R1160" s="221">
        <f>SUM(R1161:R1594)</f>
        <v>0.55824544999999992</v>
      </c>
      <c r="S1160" s="220"/>
      <c r="T1160" s="222">
        <f>SUM(T1161:T1594)</f>
        <v>105.11408679999997</v>
      </c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R1160" s="223" t="s">
        <v>87</v>
      </c>
      <c r="AT1160" s="224" t="s">
        <v>78</v>
      </c>
      <c r="AU1160" s="224" t="s">
        <v>87</v>
      </c>
      <c r="AY1160" s="223" t="s">
        <v>170</v>
      </c>
      <c r="BK1160" s="225">
        <f>SUM(BK1161:BK1594)</f>
        <v>0</v>
      </c>
    </row>
    <row r="1161" s="2" customFormat="1" ht="24.15" customHeight="1">
      <c r="A1161" s="39"/>
      <c r="B1161" s="40"/>
      <c r="C1161" s="228" t="s">
        <v>1030</v>
      </c>
      <c r="D1161" s="228" t="s">
        <v>172</v>
      </c>
      <c r="E1161" s="229" t="s">
        <v>1031</v>
      </c>
      <c r="F1161" s="230" t="s">
        <v>1032</v>
      </c>
      <c r="G1161" s="231" t="s">
        <v>175</v>
      </c>
      <c r="H1161" s="232">
        <v>204</v>
      </c>
      <c r="I1161" s="233"/>
      <c r="J1161" s="234">
        <f>ROUND(I1161*H1161,2)</f>
        <v>0</v>
      </c>
      <c r="K1161" s="235"/>
      <c r="L1161" s="45"/>
      <c r="M1161" s="236" t="s">
        <v>1</v>
      </c>
      <c r="N1161" s="237" t="s">
        <v>44</v>
      </c>
      <c r="O1161" s="92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0" t="s">
        <v>176</v>
      </c>
      <c r="AT1161" s="240" t="s">
        <v>172</v>
      </c>
      <c r="AU1161" s="240" t="s">
        <v>89</v>
      </c>
      <c r="AY1161" s="18" t="s">
        <v>170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8" t="s">
        <v>87</v>
      </c>
      <c r="BK1161" s="241">
        <f>ROUND(I1161*H1161,2)</f>
        <v>0</v>
      </c>
      <c r="BL1161" s="18" t="s">
        <v>176</v>
      </c>
      <c r="BM1161" s="240" t="s">
        <v>1033</v>
      </c>
    </row>
    <row r="1162" s="13" customFormat="1">
      <c r="A1162" s="13"/>
      <c r="B1162" s="242"/>
      <c r="C1162" s="243"/>
      <c r="D1162" s="244" t="s">
        <v>178</v>
      </c>
      <c r="E1162" s="245" t="s">
        <v>1</v>
      </c>
      <c r="F1162" s="246" t="s">
        <v>524</v>
      </c>
      <c r="G1162" s="243"/>
      <c r="H1162" s="245" t="s">
        <v>1</v>
      </c>
      <c r="I1162" s="247"/>
      <c r="J1162" s="243"/>
      <c r="K1162" s="243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178</v>
      </c>
      <c r="AU1162" s="252" t="s">
        <v>89</v>
      </c>
      <c r="AV1162" s="13" t="s">
        <v>87</v>
      </c>
      <c r="AW1162" s="13" t="s">
        <v>36</v>
      </c>
      <c r="AX1162" s="13" t="s">
        <v>79</v>
      </c>
      <c r="AY1162" s="252" t="s">
        <v>170</v>
      </c>
    </row>
    <row r="1163" s="13" customFormat="1">
      <c r="A1163" s="13"/>
      <c r="B1163" s="242"/>
      <c r="C1163" s="243"/>
      <c r="D1163" s="244" t="s">
        <v>178</v>
      </c>
      <c r="E1163" s="245" t="s">
        <v>1</v>
      </c>
      <c r="F1163" s="246" t="s">
        <v>195</v>
      </c>
      <c r="G1163" s="243"/>
      <c r="H1163" s="245" t="s">
        <v>1</v>
      </c>
      <c r="I1163" s="247"/>
      <c r="J1163" s="243"/>
      <c r="K1163" s="243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178</v>
      </c>
      <c r="AU1163" s="252" t="s">
        <v>89</v>
      </c>
      <c r="AV1163" s="13" t="s">
        <v>87</v>
      </c>
      <c r="AW1163" s="13" t="s">
        <v>36</v>
      </c>
      <c r="AX1163" s="13" t="s">
        <v>79</v>
      </c>
      <c r="AY1163" s="252" t="s">
        <v>170</v>
      </c>
    </row>
    <row r="1164" s="13" customFormat="1">
      <c r="A1164" s="13"/>
      <c r="B1164" s="242"/>
      <c r="C1164" s="243"/>
      <c r="D1164" s="244" t="s">
        <v>178</v>
      </c>
      <c r="E1164" s="245" t="s">
        <v>1</v>
      </c>
      <c r="F1164" s="246" t="s">
        <v>547</v>
      </c>
      <c r="G1164" s="243"/>
      <c r="H1164" s="245" t="s">
        <v>1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178</v>
      </c>
      <c r="AU1164" s="252" t="s">
        <v>89</v>
      </c>
      <c r="AV1164" s="13" t="s">
        <v>87</v>
      </c>
      <c r="AW1164" s="13" t="s">
        <v>36</v>
      </c>
      <c r="AX1164" s="13" t="s">
        <v>79</v>
      </c>
      <c r="AY1164" s="252" t="s">
        <v>170</v>
      </c>
    </row>
    <row r="1165" s="13" customFormat="1">
      <c r="A1165" s="13"/>
      <c r="B1165" s="242"/>
      <c r="C1165" s="243"/>
      <c r="D1165" s="244" t="s">
        <v>178</v>
      </c>
      <c r="E1165" s="245" t="s">
        <v>1</v>
      </c>
      <c r="F1165" s="246" t="s">
        <v>1034</v>
      </c>
      <c r="G1165" s="243"/>
      <c r="H1165" s="245" t="s">
        <v>1</v>
      </c>
      <c r="I1165" s="247"/>
      <c r="J1165" s="243"/>
      <c r="K1165" s="243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178</v>
      </c>
      <c r="AU1165" s="252" t="s">
        <v>89</v>
      </c>
      <c r="AV1165" s="13" t="s">
        <v>87</v>
      </c>
      <c r="AW1165" s="13" t="s">
        <v>36</v>
      </c>
      <c r="AX1165" s="13" t="s">
        <v>79</v>
      </c>
      <c r="AY1165" s="252" t="s">
        <v>170</v>
      </c>
    </row>
    <row r="1166" s="14" customFormat="1">
      <c r="A1166" s="14"/>
      <c r="B1166" s="253"/>
      <c r="C1166" s="254"/>
      <c r="D1166" s="244" t="s">
        <v>178</v>
      </c>
      <c r="E1166" s="255" t="s">
        <v>1</v>
      </c>
      <c r="F1166" s="256" t="s">
        <v>1035</v>
      </c>
      <c r="G1166" s="254"/>
      <c r="H1166" s="257">
        <v>135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178</v>
      </c>
      <c r="AU1166" s="263" t="s">
        <v>89</v>
      </c>
      <c r="AV1166" s="14" t="s">
        <v>89</v>
      </c>
      <c r="AW1166" s="14" t="s">
        <v>36</v>
      </c>
      <c r="AX1166" s="14" t="s">
        <v>79</v>
      </c>
      <c r="AY1166" s="263" t="s">
        <v>170</v>
      </c>
    </row>
    <row r="1167" s="14" customFormat="1">
      <c r="A1167" s="14"/>
      <c r="B1167" s="253"/>
      <c r="C1167" s="254"/>
      <c r="D1167" s="244" t="s">
        <v>178</v>
      </c>
      <c r="E1167" s="255" t="s">
        <v>1</v>
      </c>
      <c r="F1167" s="256" t="s">
        <v>1036</v>
      </c>
      <c r="G1167" s="254"/>
      <c r="H1167" s="257">
        <v>36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178</v>
      </c>
      <c r="AU1167" s="263" t="s">
        <v>89</v>
      </c>
      <c r="AV1167" s="14" t="s">
        <v>89</v>
      </c>
      <c r="AW1167" s="14" t="s">
        <v>36</v>
      </c>
      <c r="AX1167" s="14" t="s">
        <v>79</v>
      </c>
      <c r="AY1167" s="263" t="s">
        <v>170</v>
      </c>
    </row>
    <row r="1168" s="14" customFormat="1">
      <c r="A1168" s="14"/>
      <c r="B1168" s="253"/>
      <c r="C1168" s="254"/>
      <c r="D1168" s="244" t="s">
        <v>178</v>
      </c>
      <c r="E1168" s="255" t="s">
        <v>1</v>
      </c>
      <c r="F1168" s="256" t="s">
        <v>1037</v>
      </c>
      <c r="G1168" s="254"/>
      <c r="H1168" s="257">
        <v>33</v>
      </c>
      <c r="I1168" s="258"/>
      <c r="J1168" s="254"/>
      <c r="K1168" s="254"/>
      <c r="L1168" s="259"/>
      <c r="M1168" s="260"/>
      <c r="N1168" s="261"/>
      <c r="O1168" s="261"/>
      <c r="P1168" s="261"/>
      <c r="Q1168" s="261"/>
      <c r="R1168" s="261"/>
      <c r="S1168" s="261"/>
      <c r="T1168" s="26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3" t="s">
        <v>178</v>
      </c>
      <c r="AU1168" s="263" t="s">
        <v>89</v>
      </c>
      <c r="AV1168" s="14" t="s">
        <v>89</v>
      </c>
      <c r="AW1168" s="14" t="s">
        <v>36</v>
      </c>
      <c r="AX1168" s="14" t="s">
        <v>79</v>
      </c>
      <c r="AY1168" s="263" t="s">
        <v>170</v>
      </c>
    </row>
    <row r="1169" s="15" customFormat="1">
      <c r="A1169" s="15"/>
      <c r="B1169" s="264"/>
      <c r="C1169" s="265"/>
      <c r="D1169" s="244" t="s">
        <v>178</v>
      </c>
      <c r="E1169" s="266" t="s">
        <v>1</v>
      </c>
      <c r="F1169" s="267" t="s">
        <v>183</v>
      </c>
      <c r="G1169" s="265"/>
      <c r="H1169" s="268">
        <v>204</v>
      </c>
      <c r="I1169" s="269"/>
      <c r="J1169" s="265"/>
      <c r="K1169" s="265"/>
      <c r="L1169" s="270"/>
      <c r="M1169" s="271"/>
      <c r="N1169" s="272"/>
      <c r="O1169" s="272"/>
      <c r="P1169" s="272"/>
      <c r="Q1169" s="272"/>
      <c r="R1169" s="272"/>
      <c r="S1169" s="272"/>
      <c r="T1169" s="27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4" t="s">
        <v>178</v>
      </c>
      <c r="AU1169" s="274" t="s">
        <v>89</v>
      </c>
      <c r="AV1169" s="15" t="s">
        <v>176</v>
      </c>
      <c r="AW1169" s="15" t="s">
        <v>36</v>
      </c>
      <c r="AX1169" s="15" t="s">
        <v>87</v>
      </c>
      <c r="AY1169" s="274" t="s">
        <v>170</v>
      </c>
    </row>
    <row r="1170" s="2" customFormat="1" ht="24.15" customHeight="1">
      <c r="A1170" s="39"/>
      <c r="B1170" s="40"/>
      <c r="C1170" s="228" t="s">
        <v>1038</v>
      </c>
      <c r="D1170" s="228" t="s">
        <v>172</v>
      </c>
      <c r="E1170" s="229" t="s">
        <v>1039</v>
      </c>
      <c r="F1170" s="230" t="s">
        <v>1040</v>
      </c>
      <c r="G1170" s="231" t="s">
        <v>175</v>
      </c>
      <c r="H1170" s="232">
        <v>10200</v>
      </c>
      <c r="I1170" s="233"/>
      <c r="J1170" s="234">
        <f>ROUND(I1170*H1170,2)</f>
        <v>0</v>
      </c>
      <c r="K1170" s="235"/>
      <c r="L1170" s="45"/>
      <c r="M1170" s="236" t="s">
        <v>1</v>
      </c>
      <c r="N1170" s="237" t="s">
        <v>44</v>
      </c>
      <c r="O1170" s="92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40" t="s">
        <v>176</v>
      </c>
      <c r="AT1170" s="240" t="s">
        <v>172</v>
      </c>
      <c r="AU1170" s="240" t="s">
        <v>89</v>
      </c>
      <c r="AY1170" s="18" t="s">
        <v>170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8" t="s">
        <v>87</v>
      </c>
      <c r="BK1170" s="241">
        <f>ROUND(I1170*H1170,2)</f>
        <v>0</v>
      </c>
      <c r="BL1170" s="18" t="s">
        <v>176</v>
      </c>
      <c r="BM1170" s="240" t="s">
        <v>1041</v>
      </c>
    </row>
    <row r="1171" s="13" customFormat="1">
      <c r="A1171" s="13"/>
      <c r="B1171" s="242"/>
      <c r="C1171" s="243"/>
      <c r="D1171" s="244" t="s">
        <v>178</v>
      </c>
      <c r="E1171" s="245" t="s">
        <v>1</v>
      </c>
      <c r="F1171" s="246" t="s">
        <v>1042</v>
      </c>
      <c r="G1171" s="243"/>
      <c r="H1171" s="245" t="s">
        <v>1</v>
      </c>
      <c r="I1171" s="247"/>
      <c r="J1171" s="243"/>
      <c r="K1171" s="243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178</v>
      </c>
      <c r="AU1171" s="252" t="s">
        <v>89</v>
      </c>
      <c r="AV1171" s="13" t="s">
        <v>87</v>
      </c>
      <c r="AW1171" s="13" t="s">
        <v>36</v>
      </c>
      <c r="AX1171" s="13" t="s">
        <v>79</v>
      </c>
      <c r="AY1171" s="252" t="s">
        <v>170</v>
      </c>
    </row>
    <row r="1172" s="14" customFormat="1">
      <c r="A1172" s="14"/>
      <c r="B1172" s="253"/>
      <c r="C1172" s="254"/>
      <c r="D1172" s="244" t="s">
        <v>178</v>
      </c>
      <c r="E1172" s="255" t="s">
        <v>1</v>
      </c>
      <c r="F1172" s="256" t="s">
        <v>1043</v>
      </c>
      <c r="G1172" s="254"/>
      <c r="H1172" s="257">
        <v>10200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178</v>
      </c>
      <c r="AU1172" s="263" t="s">
        <v>89</v>
      </c>
      <c r="AV1172" s="14" t="s">
        <v>89</v>
      </c>
      <c r="AW1172" s="14" t="s">
        <v>36</v>
      </c>
      <c r="AX1172" s="14" t="s">
        <v>79</v>
      </c>
      <c r="AY1172" s="263" t="s">
        <v>170</v>
      </c>
    </row>
    <row r="1173" s="15" customFormat="1">
      <c r="A1173" s="15"/>
      <c r="B1173" s="264"/>
      <c r="C1173" s="265"/>
      <c r="D1173" s="244" t="s">
        <v>178</v>
      </c>
      <c r="E1173" s="266" t="s">
        <v>1</v>
      </c>
      <c r="F1173" s="267" t="s">
        <v>183</v>
      </c>
      <c r="G1173" s="265"/>
      <c r="H1173" s="268">
        <v>10200</v>
      </c>
      <c r="I1173" s="269"/>
      <c r="J1173" s="265"/>
      <c r="K1173" s="265"/>
      <c r="L1173" s="270"/>
      <c r="M1173" s="271"/>
      <c r="N1173" s="272"/>
      <c r="O1173" s="272"/>
      <c r="P1173" s="272"/>
      <c r="Q1173" s="272"/>
      <c r="R1173" s="272"/>
      <c r="S1173" s="272"/>
      <c r="T1173" s="273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4" t="s">
        <v>178</v>
      </c>
      <c r="AU1173" s="274" t="s">
        <v>89</v>
      </c>
      <c r="AV1173" s="15" t="s">
        <v>176</v>
      </c>
      <c r="AW1173" s="15" t="s">
        <v>36</v>
      </c>
      <c r="AX1173" s="15" t="s">
        <v>87</v>
      </c>
      <c r="AY1173" s="274" t="s">
        <v>170</v>
      </c>
    </row>
    <row r="1174" s="2" customFormat="1" ht="24.15" customHeight="1">
      <c r="A1174" s="39"/>
      <c r="B1174" s="40"/>
      <c r="C1174" s="228" t="s">
        <v>1044</v>
      </c>
      <c r="D1174" s="228" t="s">
        <v>172</v>
      </c>
      <c r="E1174" s="229" t="s">
        <v>1045</v>
      </c>
      <c r="F1174" s="230" t="s">
        <v>1046</v>
      </c>
      <c r="G1174" s="231" t="s">
        <v>175</v>
      </c>
      <c r="H1174" s="232">
        <v>204</v>
      </c>
      <c r="I1174" s="233"/>
      <c r="J1174" s="234">
        <f>ROUND(I1174*H1174,2)</f>
        <v>0</v>
      </c>
      <c r="K1174" s="235"/>
      <c r="L1174" s="45"/>
      <c r="M1174" s="236" t="s">
        <v>1</v>
      </c>
      <c r="N1174" s="237" t="s">
        <v>44</v>
      </c>
      <c r="O1174" s="92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0" t="s">
        <v>176</v>
      </c>
      <c r="AT1174" s="240" t="s">
        <v>172</v>
      </c>
      <c r="AU1174" s="240" t="s">
        <v>89</v>
      </c>
      <c r="AY1174" s="18" t="s">
        <v>170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87</v>
      </c>
      <c r="BK1174" s="241">
        <f>ROUND(I1174*H1174,2)</f>
        <v>0</v>
      </c>
      <c r="BL1174" s="18" t="s">
        <v>176</v>
      </c>
      <c r="BM1174" s="240" t="s">
        <v>1047</v>
      </c>
    </row>
    <row r="1175" s="13" customFormat="1">
      <c r="A1175" s="13"/>
      <c r="B1175" s="242"/>
      <c r="C1175" s="243"/>
      <c r="D1175" s="244" t="s">
        <v>178</v>
      </c>
      <c r="E1175" s="245" t="s">
        <v>1</v>
      </c>
      <c r="F1175" s="246" t="s">
        <v>524</v>
      </c>
      <c r="G1175" s="243"/>
      <c r="H1175" s="245" t="s">
        <v>1</v>
      </c>
      <c r="I1175" s="247"/>
      <c r="J1175" s="243"/>
      <c r="K1175" s="243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178</v>
      </c>
      <c r="AU1175" s="252" t="s">
        <v>89</v>
      </c>
      <c r="AV1175" s="13" t="s">
        <v>87</v>
      </c>
      <c r="AW1175" s="13" t="s">
        <v>36</v>
      </c>
      <c r="AX1175" s="13" t="s">
        <v>79</v>
      </c>
      <c r="AY1175" s="252" t="s">
        <v>170</v>
      </c>
    </row>
    <row r="1176" s="13" customFormat="1">
      <c r="A1176" s="13"/>
      <c r="B1176" s="242"/>
      <c r="C1176" s="243"/>
      <c r="D1176" s="244" t="s">
        <v>178</v>
      </c>
      <c r="E1176" s="245" t="s">
        <v>1</v>
      </c>
      <c r="F1176" s="246" t="s">
        <v>195</v>
      </c>
      <c r="G1176" s="243"/>
      <c r="H1176" s="245" t="s">
        <v>1</v>
      </c>
      <c r="I1176" s="247"/>
      <c r="J1176" s="243"/>
      <c r="K1176" s="243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178</v>
      </c>
      <c r="AU1176" s="252" t="s">
        <v>89</v>
      </c>
      <c r="AV1176" s="13" t="s">
        <v>87</v>
      </c>
      <c r="AW1176" s="13" t="s">
        <v>36</v>
      </c>
      <c r="AX1176" s="13" t="s">
        <v>79</v>
      </c>
      <c r="AY1176" s="252" t="s">
        <v>170</v>
      </c>
    </row>
    <row r="1177" s="13" customFormat="1">
      <c r="A1177" s="13"/>
      <c r="B1177" s="242"/>
      <c r="C1177" s="243"/>
      <c r="D1177" s="244" t="s">
        <v>178</v>
      </c>
      <c r="E1177" s="245" t="s">
        <v>1</v>
      </c>
      <c r="F1177" s="246" t="s">
        <v>547</v>
      </c>
      <c r="G1177" s="243"/>
      <c r="H1177" s="245" t="s">
        <v>1</v>
      </c>
      <c r="I1177" s="247"/>
      <c r="J1177" s="243"/>
      <c r="K1177" s="243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178</v>
      </c>
      <c r="AU1177" s="252" t="s">
        <v>89</v>
      </c>
      <c r="AV1177" s="13" t="s">
        <v>87</v>
      </c>
      <c r="AW1177" s="13" t="s">
        <v>36</v>
      </c>
      <c r="AX1177" s="13" t="s">
        <v>79</v>
      </c>
      <c r="AY1177" s="252" t="s">
        <v>170</v>
      </c>
    </row>
    <row r="1178" s="13" customFormat="1">
      <c r="A1178" s="13"/>
      <c r="B1178" s="242"/>
      <c r="C1178" s="243"/>
      <c r="D1178" s="244" t="s">
        <v>178</v>
      </c>
      <c r="E1178" s="245" t="s">
        <v>1</v>
      </c>
      <c r="F1178" s="246" t="s">
        <v>1034</v>
      </c>
      <c r="G1178" s="243"/>
      <c r="H1178" s="245" t="s">
        <v>1</v>
      </c>
      <c r="I1178" s="247"/>
      <c r="J1178" s="243"/>
      <c r="K1178" s="243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178</v>
      </c>
      <c r="AU1178" s="252" t="s">
        <v>89</v>
      </c>
      <c r="AV1178" s="13" t="s">
        <v>87</v>
      </c>
      <c r="AW1178" s="13" t="s">
        <v>36</v>
      </c>
      <c r="AX1178" s="13" t="s">
        <v>79</v>
      </c>
      <c r="AY1178" s="252" t="s">
        <v>170</v>
      </c>
    </row>
    <row r="1179" s="14" customFormat="1">
      <c r="A1179" s="14"/>
      <c r="B1179" s="253"/>
      <c r="C1179" s="254"/>
      <c r="D1179" s="244" t="s">
        <v>178</v>
      </c>
      <c r="E1179" s="255" t="s">
        <v>1</v>
      </c>
      <c r="F1179" s="256" t="s">
        <v>1035</v>
      </c>
      <c r="G1179" s="254"/>
      <c r="H1179" s="257">
        <v>135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178</v>
      </c>
      <c r="AU1179" s="263" t="s">
        <v>89</v>
      </c>
      <c r="AV1179" s="14" t="s">
        <v>89</v>
      </c>
      <c r="AW1179" s="14" t="s">
        <v>36</v>
      </c>
      <c r="AX1179" s="14" t="s">
        <v>79</v>
      </c>
      <c r="AY1179" s="263" t="s">
        <v>170</v>
      </c>
    </row>
    <row r="1180" s="14" customFormat="1">
      <c r="A1180" s="14"/>
      <c r="B1180" s="253"/>
      <c r="C1180" s="254"/>
      <c r="D1180" s="244" t="s">
        <v>178</v>
      </c>
      <c r="E1180" s="255" t="s">
        <v>1</v>
      </c>
      <c r="F1180" s="256" t="s">
        <v>1036</v>
      </c>
      <c r="G1180" s="254"/>
      <c r="H1180" s="257">
        <v>36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178</v>
      </c>
      <c r="AU1180" s="263" t="s">
        <v>89</v>
      </c>
      <c r="AV1180" s="14" t="s">
        <v>89</v>
      </c>
      <c r="AW1180" s="14" t="s">
        <v>36</v>
      </c>
      <c r="AX1180" s="14" t="s">
        <v>79</v>
      </c>
      <c r="AY1180" s="263" t="s">
        <v>170</v>
      </c>
    </row>
    <row r="1181" s="14" customFormat="1">
      <c r="A1181" s="14"/>
      <c r="B1181" s="253"/>
      <c r="C1181" s="254"/>
      <c r="D1181" s="244" t="s">
        <v>178</v>
      </c>
      <c r="E1181" s="255" t="s">
        <v>1</v>
      </c>
      <c r="F1181" s="256" t="s">
        <v>1037</v>
      </c>
      <c r="G1181" s="254"/>
      <c r="H1181" s="257">
        <v>33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178</v>
      </c>
      <c r="AU1181" s="263" t="s">
        <v>89</v>
      </c>
      <c r="AV1181" s="14" t="s">
        <v>89</v>
      </c>
      <c r="AW1181" s="14" t="s">
        <v>36</v>
      </c>
      <c r="AX1181" s="14" t="s">
        <v>79</v>
      </c>
      <c r="AY1181" s="263" t="s">
        <v>170</v>
      </c>
    </row>
    <row r="1182" s="15" customFormat="1">
      <c r="A1182" s="15"/>
      <c r="B1182" s="264"/>
      <c r="C1182" s="265"/>
      <c r="D1182" s="244" t="s">
        <v>178</v>
      </c>
      <c r="E1182" s="266" t="s">
        <v>1</v>
      </c>
      <c r="F1182" s="267" t="s">
        <v>183</v>
      </c>
      <c r="G1182" s="265"/>
      <c r="H1182" s="268">
        <v>204</v>
      </c>
      <c r="I1182" s="269"/>
      <c r="J1182" s="265"/>
      <c r="K1182" s="265"/>
      <c r="L1182" s="270"/>
      <c r="M1182" s="271"/>
      <c r="N1182" s="272"/>
      <c r="O1182" s="272"/>
      <c r="P1182" s="272"/>
      <c r="Q1182" s="272"/>
      <c r="R1182" s="272"/>
      <c r="S1182" s="272"/>
      <c r="T1182" s="273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74" t="s">
        <v>178</v>
      </c>
      <c r="AU1182" s="274" t="s">
        <v>89</v>
      </c>
      <c r="AV1182" s="15" t="s">
        <v>176</v>
      </c>
      <c r="AW1182" s="15" t="s">
        <v>36</v>
      </c>
      <c r="AX1182" s="15" t="s">
        <v>87</v>
      </c>
      <c r="AY1182" s="274" t="s">
        <v>170</v>
      </c>
    </row>
    <row r="1183" s="2" customFormat="1" ht="24.15" customHeight="1">
      <c r="A1183" s="39"/>
      <c r="B1183" s="40"/>
      <c r="C1183" s="228" t="s">
        <v>1048</v>
      </c>
      <c r="D1183" s="228" t="s">
        <v>172</v>
      </c>
      <c r="E1183" s="229" t="s">
        <v>1049</v>
      </c>
      <c r="F1183" s="230" t="s">
        <v>1050</v>
      </c>
      <c r="G1183" s="231" t="s">
        <v>192</v>
      </c>
      <c r="H1183" s="232">
        <v>320</v>
      </c>
      <c r="I1183" s="233"/>
      <c r="J1183" s="234">
        <f>ROUND(I1183*H1183,2)</f>
        <v>0</v>
      </c>
      <c r="K1183" s="235"/>
      <c r="L1183" s="45"/>
      <c r="M1183" s="236" t="s">
        <v>1</v>
      </c>
      <c r="N1183" s="237" t="s">
        <v>44</v>
      </c>
      <c r="O1183" s="92"/>
      <c r="P1183" s="238">
        <f>O1183*H1183</f>
        <v>0</v>
      </c>
      <c r="Q1183" s="238">
        <v>0</v>
      </c>
      <c r="R1183" s="238">
        <f>Q1183*H1183</f>
        <v>0</v>
      </c>
      <c r="S1183" s="238">
        <v>0</v>
      </c>
      <c r="T1183" s="23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176</v>
      </c>
      <c r="AT1183" s="240" t="s">
        <v>172</v>
      </c>
      <c r="AU1183" s="240" t="s">
        <v>89</v>
      </c>
      <c r="AY1183" s="18" t="s">
        <v>170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87</v>
      </c>
      <c r="BK1183" s="241">
        <f>ROUND(I1183*H1183,2)</f>
        <v>0</v>
      </c>
      <c r="BL1183" s="18" t="s">
        <v>176</v>
      </c>
      <c r="BM1183" s="240" t="s">
        <v>1051</v>
      </c>
    </row>
    <row r="1184" s="13" customFormat="1">
      <c r="A1184" s="13"/>
      <c r="B1184" s="242"/>
      <c r="C1184" s="243"/>
      <c r="D1184" s="244" t="s">
        <v>178</v>
      </c>
      <c r="E1184" s="245" t="s">
        <v>1</v>
      </c>
      <c r="F1184" s="246" t="s">
        <v>524</v>
      </c>
      <c r="G1184" s="243"/>
      <c r="H1184" s="245" t="s">
        <v>1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178</v>
      </c>
      <c r="AU1184" s="252" t="s">
        <v>89</v>
      </c>
      <c r="AV1184" s="13" t="s">
        <v>87</v>
      </c>
      <c r="AW1184" s="13" t="s">
        <v>36</v>
      </c>
      <c r="AX1184" s="13" t="s">
        <v>79</v>
      </c>
      <c r="AY1184" s="252" t="s">
        <v>170</v>
      </c>
    </row>
    <row r="1185" s="13" customFormat="1">
      <c r="A1185" s="13"/>
      <c r="B1185" s="242"/>
      <c r="C1185" s="243"/>
      <c r="D1185" s="244" t="s">
        <v>178</v>
      </c>
      <c r="E1185" s="245" t="s">
        <v>1</v>
      </c>
      <c r="F1185" s="246" t="s">
        <v>747</v>
      </c>
      <c r="G1185" s="243"/>
      <c r="H1185" s="245" t="s">
        <v>1</v>
      </c>
      <c r="I1185" s="247"/>
      <c r="J1185" s="243"/>
      <c r="K1185" s="243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178</v>
      </c>
      <c r="AU1185" s="252" t="s">
        <v>89</v>
      </c>
      <c r="AV1185" s="13" t="s">
        <v>87</v>
      </c>
      <c r="AW1185" s="13" t="s">
        <v>36</v>
      </c>
      <c r="AX1185" s="13" t="s">
        <v>79</v>
      </c>
      <c r="AY1185" s="252" t="s">
        <v>170</v>
      </c>
    </row>
    <row r="1186" s="13" customFormat="1">
      <c r="A1186" s="13"/>
      <c r="B1186" s="242"/>
      <c r="C1186" s="243"/>
      <c r="D1186" s="244" t="s">
        <v>178</v>
      </c>
      <c r="E1186" s="245" t="s">
        <v>1</v>
      </c>
      <c r="F1186" s="246" t="s">
        <v>1052</v>
      </c>
      <c r="G1186" s="243"/>
      <c r="H1186" s="245" t="s">
        <v>1</v>
      </c>
      <c r="I1186" s="247"/>
      <c r="J1186" s="243"/>
      <c r="K1186" s="243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178</v>
      </c>
      <c r="AU1186" s="252" t="s">
        <v>89</v>
      </c>
      <c r="AV1186" s="13" t="s">
        <v>87</v>
      </c>
      <c r="AW1186" s="13" t="s">
        <v>36</v>
      </c>
      <c r="AX1186" s="13" t="s">
        <v>79</v>
      </c>
      <c r="AY1186" s="252" t="s">
        <v>170</v>
      </c>
    </row>
    <row r="1187" s="14" customFormat="1">
      <c r="A1187" s="14"/>
      <c r="B1187" s="253"/>
      <c r="C1187" s="254"/>
      <c r="D1187" s="244" t="s">
        <v>178</v>
      </c>
      <c r="E1187" s="255" t="s">
        <v>1</v>
      </c>
      <c r="F1187" s="256" t="s">
        <v>1053</v>
      </c>
      <c r="G1187" s="254"/>
      <c r="H1187" s="257">
        <v>320</v>
      </c>
      <c r="I1187" s="258"/>
      <c r="J1187" s="254"/>
      <c r="K1187" s="254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178</v>
      </c>
      <c r="AU1187" s="263" t="s">
        <v>89</v>
      </c>
      <c r="AV1187" s="14" t="s">
        <v>89</v>
      </c>
      <c r="AW1187" s="14" t="s">
        <v>36</v>
      </c>
      <c r="AX1187" s="14" t="s">
        <v>79</v>
      </c>
      <c r="AY1187" s="263" t="s">
        <v>170</v>
      </c>
    </row>
    <row r="1188" s="15" customFormat="1">
      <c r="A1188" s="15"/>
      <c r="B1188" s="264"/>
      <c r="C1188" s="265"/>
      <c r="D1188" s="244" t="s">
        <v>178</v>
      </c>
      <c r="E1188" s="266" t="s">
        <v>1</v>
      </c>
      <c r="F1188" s="267" t="s">
        <v>183</v>
      </c>
      <c r="G1188" s="265"/>
      <c r="H1188" s="268">
        <v>320</v>
      </c>
      <c r="I1188" s="269"/>
      <c r="J1188" s="265"/>
      <c r="K1188" s="265"/>
      <c r="L1188" s="270"/>
      <c r="M1188" s="271"/>
      <c r="N1188" s="272"/>
      <c r="O1188" s="272"/>
      <c r="P1188" s="272"/>
      <c r="Q1188" s="272"/>
      <c r="R1188" s="272"/>
      <c r="S1188" s="272"/>
      <c r="T1188" s="273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74" t="s">
        <v>178</v>
      </c>
      <c r="AU1188" s="274" t="s">
        <v>89</v>
      </c>
      <c r="AV1188" s="15" t="s">
        <v>176</v>
      </c>
      <c r="AW1188" s="15" t="s">
        <v>36</v>
      </c>
      <c r="AX1188" s="15" t="s">
        <v>87</v>
      </c>
      <c r="AY1188" s="274" t="s">
        <v>170</v>
      </c>
    </row>
    <row r="1189" s="2" customFormat="1" ht="24.15" customHeight="1">
      <c r="A1189" s="39"/>
      <c r="B1189" s="40"/>
      <c r="C1189" s="228" t="s">
        <v>1054</v>
      </c>
      <c r="D1189" s="228" t="s">
        <v>172</v>
      </c>
      <c r="E1189" s="229" t="s">
        <v>1055</v>
      </c>
      <c r="F1189" s="230" t="s">
        <v>1056</v>
      </c>
      <c r="G1189" s="231" t="s">
        <v>192</v>
      </c>
      <c r="H1189" s="232">
        <v>1600</v>
      </c>
      <c r="I1189" s="233"/>
      <c r="J1189" s="234">
        <f>ROUND(I1189*H1189,2)</f>
        <v>0</v>
      </c>
      <c r="K1189" s="235"/>
      <c r="L1189" s="45"/>
      <c r="M1189" s="236" t="s">
        <v>1</v>
      </c>
      <c r="N1189" s="237" t="s">
        <v>44</v>
      </c>
      <c r="O1189" s="92"/>
      <c r="P1189" s="238">
        <f>O1189*H1189</f>
        <v>0</v>
      </c>
      <c r="Q1189" s="238">
        <v>0</v>
      </c>
      <c r="R1189" s="238">
        <f>Q1189*H1189</f>
        <v>0</v>
      </c>
      <c r="S1189" s="238">
        <v>0</v>
      </c>
      <c r="T1189" s="239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40" t="s">
        <v>176</v>
      </c>
      <c r="AT1189" s="240" t="s">
        <v>172</v>
      </c>
      <c r="AU1189" s="240" t="s">
        <v>89</v>
      </c>
      <c r="AY1189" s="18" t="s">
        <v>170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8" t="s">
        <v>87</v>
      </c>
      <c r="BK1189" s="241">
        <f>ROUND(I1189*H1189,2)</f>
        <v>0</v>
      </c>
      <c r="BL1189" s="18" t="s">
        <v>176</v>
      </c>
      <c r="BM1189" s="240" t="s">
        <v>1057</v>
      </c>
    </row>
    <row r="1190" s="14" customFormat="1">
      <c r="A1190" s="14"/>
      <c r="B1190" s="253"/>
      <c r="C1190" s="254"/>
      <c r="D1190" s="244" t="s">
        <v>178</v>
      </c>
      <c r="E1190" s="254"/>
      <c r="F1190" s="256" t="s">
        <v>1058</v>
      </c>
      <c r="G1190" s="254"/>
      <c r="H1190" s="257">
        <v>1600</v>
      </c>
      <c r="I1190" s="258"/>
      <c r="J1190" s="254"/>
      <c r="K1190" s="254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3" t="s">
        <v>178</v>
      </c>
      <c r="AU1190" s="263" t="s">
        <v>89</v>
      </c>
      <c r="AV1190" s="14" t="s">
        <v>89</v>
      </c>
      <c r="AW1190" s="14" t="s">
        <v>4</v>
      </c>
      <c r="AX1190" s="14" t="s">
        <v>87</v>
      </c>
      <c r="AY1190" s="263" t="s">
        <v>170</v>
      </c>
    </row>
    <row r="1191" s="2" customFormat="1" ht="24.15" customHeight="1">
      <c r="A1191" s="39"/>
      <c r="B1191" s="40"/>
      <c r="C1191" s="228" t="s">
        <v>1059</v>
      </c>
      <c r="D1191" s="228" t="s">
        <v>172</v>
      </c>
      <c r="E1191" s="229" t="s">
        <v>1060</v>
      </c>
      <c r="F1191" s="230" t="s">
        <v>1061</v>
      </c>
      <c r="G1191" s="231" t="s">
        <v>192</v>
      </c>
      <c r="H1191" s="232">
        <v>320</v>
      </c>
      <c r="I1191" s="233"/>
      <c r="J1191" s="234">
        <f>ROUND(I1191*H1191,2)</f>
        <v>0</v>
      </c>
      <c r="K1191" s="235"/>
      <c r="L1191" s="45"/>
      <c r="M1191" s="236" t="s">
        <v>1</v>
      </c>
      <c r="N1191" s="237" t="s">
        <v>44</v>
      </c>
      <c r="O1191" s="92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0" t="s">
        <v>176</v>
      </c>
      <c r="AT1191" s="240" t="s">
        <v>172</v>
      </c>
      <c r="AU1191" s="240" t="s">
        <v>89</v>
      </c>
      <c r="AY1191" s="18" t="s">
        <v>170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8" t="s">
        <v>87</v>
      </c>
      <c r="BK1191" s="241">
        <f>ROUND(I1191*H1191,2)</f>
        <v>0</v>
      </c>
      <c r="BL1191" s="18" t="s">
        <v>176</v>
      </c>
      <c r="BM1191" s="240" t="s">
        <v>1062</v>
      </c>
    </row>
    <row r="1192" s="13" customFormat="1">
      <c r="A1192" s="13"/>
      <c r="B1192" s="242"/>
      <c r="C1192" s="243"/>
      <c r="D1192" s="244" t="s">
        <v>178</v>
      </c>
      <c r="E1192" s="245" t="s">
        <v>1</v>
      </c>
      <c r="F1192" s="246" t="s">
        <v>524</v>
      </c>
      <c r="G1192" s="243"/>
      <c r="H1192" s="245" t="s">
        <v>1</v>
      </c>
      <c r="I1192" s="247"/>
      <c r="J1192" s="243"/>
      <c r="K1192" s="243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178</v>
      </c>
      <c r="AU1192" s="252" t="s">
        <v>89</v>
      </c>
      <c r="AV1192" s="13" t="s">
        <v>87</v>
      </c>
      <c r="AW1192" s="13" t="s">
        <v>36</v>
      </c>
      <c r="AX1192" s="13" t="s">
        <v>79</v>
      </c>
      <c r="AY1192" s="252" t="s">
        <v>170</v>
      </c>
    </row>
    <row r="1193" s="13" customFormat="1">
      <c r="A1193" s="13"/>
      <c r="B1193" s="242"/>
      <c r="C1193" s="243"/>
      <c r="D1193" s="244" t="s">
        <v>178</v>
      </c>
      <c r="E1193" s="245" t="s">
        <v>1</v>
      </c>
      <c r="F1193" s="246" t="s">
        <v>747</v>
      </c>
      <c r="G1193" s="243"/>
      <c r="H1193" s="245" t="s">
        <v>1</v>
      </c>
      <c r="I1193" s="247"/>
      <c r="J1193" s="243"/>
      <c r="K1193" s="243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178</v>
      </c>
      <c r="AU1193" s="252" t="s">
        <v>89</v>
      </c>
      <c r="AV1193" s="13" t="s">
        <v>87</v>
      </c>
      <c r="AW1193" s="13" t="s">
        <v>36</v>
      </c>
      <c r="AX1193" s="13" t="s">
        <v>79</v>
      </c>
      <c r="AY1193" s="252" t="s">
        <v>170</v>
      </c>
    </row>
    <row r="1194" s="13" customFormat="1">
      <c r="A1194" s="13"/>
      <c r="B1194" s="242"/>
      <c r="C1194" s="243"/>
      <c r="D1194" s="244" t="s">
        <v>178</v>
      </c>
      <c r="E1194" s="245" t="s">
        <v>1</v>
      </c>
      <c r="F1194" s="246" t="s">
        <v>1052</v>
      </c>
      <c r="G1194" s="243"/>
      <c r="H1194" s="245" t="s">
        <v>1</v>
      </c>
      <c r="I1194" s="247"/>
      <c r="J1194" s="243"/>
      <c r="K1194" s="243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178</v>
      </c>
      <c r="AU1194" s="252" t="s">
        <v>89</v>
      </c>
      <c r="AV1194" s="13" t="s">
        <v>87</v>
      </c>
      <c r="AW1194" s="13" t="s">
        <v>36</v>
      </c>
      <c r="AX1194" s="13" t="s">
        <v>79</v>
      </c>
      <c r="AY1194" s="252" t="s">
        <v>170</v>
      </c>
    </row>
    <row r="1195" s="14" customFormat="1">
      <c r="A1195" s="14"/>
      <c r="B1195" s="253"/>
      <c r="C1195" s="254"/>
      <c r="D1195" s="244" t="s">
        <v>178</v>
      </c>
      <c r="E1195" s="255" t="s">
        <v>1</v>
      </c>
      <c r="F1195" s="256" t="s">
        <v>1053</v>
      </c>
      <c r="G1195" s="254"/>
      <c r="H1195" s="257">
        <v>320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178</v>
      </c>
      <c r="AU1195" s="263" t="s">
        <v>89</v>
      </c>
      <c r="AV1195" s="14" t="s">
        <v>89</v>
      </c>
      <c r="AW1195" s="14" t="s">
        <v>36</v>
      </c>
      <c r="AX1195" s="14" t="s">
        <v>79</v>
      </c>
      <c r="AY1195" s="263" t="s">
        <v>170</v>
      </c>
    </row>
    <row r="1196" s="15" customFormat="1">
      <c r="A1196" s="15"/>
      <c r="B1196" s="264"/>
      <c r="C1196" s="265"/>
      <c r="D1196" s="244" t="s">
        <v>178</v>
      </c>
      <c r="E1196" s="266" t="s">
        <v>1</v>
      </c>
      <c r="F1196" s="267" t="s">
        <v>183</v>
      </c>
      <c r="G1196" s="265"/>
      <c r="H1196" s="268">
        <v>320</v>
      </c>
      <c r="I1196" s="269"/>
      <c r="J1196" s="265"/>
      <c r="K1196" s="265"/>
      <c r="L1196" s="270"/>
      <c r="M1196" s="271"/>
      <c r="N1196" s="272"/>
      <c r="O1196" s="272"/>
      <c r="P1196" s="272"/>
      <c r="Q1196" s="272"/>
      <c r="R1196" s="272"/>
      <c r="S1196" s="272"/>
      <c r="T1196" s="273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74" t="s">
        <v>178</v>
      </c>
      <c r="AU1196" s="274" t="s">
        <v>89</v>
      </c>
      <c r="AV1196" s="15" t="s">
        <v>176</v>
      </c>
      <c r="AW1196" s="15" t="s">
        <v>36</v>
      </c>
      <c r="AX1196" s="15" t="s">
        <v>87</v>
      </c>
      <c r="AY1196" s="274" t="s">
        <v>170</v>
      </c>
    </row>
    <row r="1197" s="2" customFormat="1" ht="24.15" customHeight="1">
      <c r="A1197" s="39"/>
      <c r="B1197" s="40"/>
      <c r="C1197" s="228" t="s">
        <v>1063</v>
      </c>
      <c r="D1197" s="228" t="s">
        <v>172</v>
      </c>
      <c r="E1197" s="229" t="s">
        <v>1064</v>
      </c>
      <c r="F1197" s="230" t="s">
        <v>1065</v>
      </c>
      <c r="G1197" s="231" t="s">
        <v>175</v>
      </c>
      <c r="H1197" s="232">
        <v>192.03999999999999</v>
      </c>
      <c r="I1197" s="233"/>
      <c r="J1197" s="234">
        <f>ROUND(I1197*H1197,2)</f>
        <v>0</v>
      </c>
      <c r="K1197" s="235"/>
      <c r="L1197" s="45"/>
      <c r="M1197" s="236" t="s">
        <v>1</v>
      </c>
      <c r="N1197" s="237" t="s">
        <v>44</v>
      </c>
      <c r="O1197" s="92"/>
      <c r="P1197" s="238">
        <f>O1197*H1197</f>
        <v>0</v>
      </c>
      <c r="Q1197" s="238">
        <v>0.00012999999999999999</v>
      </c>
      <c r="R1197" s="238">
        <f>Q1197*H1197</f>
        <v>0.024965199999999996</v>
      </c>
      <c r="S1197" s="238">
        <v>0</v>
      </c>
      <c r="T1197" s="239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40" t="s">
        <v>176</v>
      </c>
      <c r="AT1197" s="240" t="s">
        <v>172</v>
      </c>
      <c r="AU1197" s="240" t="s">
        <v>89</v>
      </c>
      <c r="AY1197" s="18" t="s">
        <v>170</v>
      </c>
      <c r="BE1197" s="241">
        <f>IF(N1197="základní",J1197,0)</f>
        <v>0</v>
      </c>
      <c r="BF1197" s="241">
        <f>IF(N1197="snížená",J1197,0)</f>
        <v>0</v>
      </c>
      <c r="BG1197" s="241">
        <f>IF(N1197="zákl. přenesená",J1197,0)</f>
        <v>0</v>
      </c>
      <c r="BH1197" s="241">
        <f>IF(N1197="sníž. přenesená",J1197,0)</f>
        <v>0</v>
      </c>
      <c r="BI1197" s="241">
        <f>IF(N1197="nulová",J1197,0)</f>
        <v>0</v>
      </c>
      <c r="BJ1197" s="18" t="s">
        <v>87</v>
      </c>
      <c r="BK1197" s="241">
        <f>ROUND(I1197*H1197,2)</f>
        <v>0</v>
      </c>
      <c r="BL1197" s="18" t="s">
        <v>176</v>
      </c>
      <c r="BM1197" s="240" t="s">
        <v>1066</v>
      </c>
    </row>
    <row r="1198" s="13" customFormat="1">
      <c r="A1198" s="13"/>
      <c r="B1198" s="242"/>
      <c r="C1198" s="243"/>
      <c r="D1198" s="244" t="s">
        <v>178</v>
      </c>
      <c r="E1198" s="245" t="s">
        <v>1</v>
      </c>
      <c r="F1198" s="246" t="s">
        <v>524</v>
      </c>
      <c r="G1198" s="243"/>
      <c r="H1198" s="245" t="s">
        <v>1</v>
      </c>
      <c r="I1198" s="247"/>
      <c r="J1198" s="243"/>
      <c r="K1198" s="243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2" t="s">
        <v>178</v>
      </c>
      <c r="AU1198" s="252" t="s">
        <v>89</v>
      </c>
      <c r="AV1198" s="13" t="s">
        <v>87</v>
      </c>
      <c r="AW1198" s="13" t="s">
        <v>36</v>
      </c>
      <c r="AX1198" s="13" t="s">
        <v>79</v>
      </c>
      <c r="AY1198" s="252" t="s">
        <v>170</v>
      </c>
    </row>
    <row r="1199" s="13" customFormat="1">
      <c r="A1199" s="13"/>
      <c r="B1199" s="242"/>
      <c r="C1199" s="243"/>
      <c r="D1199" s="244" t="s">
        <v>178</v>
      </c>
      <c r="E1199" s="245" t="s">
        <v>1</v>
      </c>
      <c r="F1199" s="246" t="s">
        <v>747</v>
      </c>
      <c r="G1199" s="243"/>
      <c r="H1199" s="245" t="s">
        <v>1</v>
      </c>
      <c r="I1199" s="247"/>
      <c r="J1199" s="243"/>
      <c r="K1199" s="243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178</v>
      </c>
      <c r="AU1199" s="252" t="s">
        <v>89</v>
      </c>
      <c r="AV1199" s="13" t="s">
        <v>87</v>
      </c>
      <c r="AW1199" s="13" t="s">
        <v>36</v>
      </c>
      <c r="AX1199" s="13" t="s">
        <v>79</v>
      </c>
      <c r="AY1199" s="252" t="s">
        <v>170</v>
      </c>
    </row>
    <row r="1200" s="13" customFormat="1">
      <c r="A1200" s="13"/>
      <c r="B1200" s="242"/>
      <c r="C1200" s="243"/>
      <c r="D1200" s="244" t="s">
        <v>178</v>
      </c>
      <c r="E1200" s="245" t="s">
        <v>1</v>
      </c>
      <c r="F1200" s="246" t="s">
        <v>1067</v>
      </c>
      <c r="G1200" s="243"/>
      <c r="H1200" s="245" t="s">
        <v>1</v>
      </c>
      <c r="I1200" s="247"/>
      <c r="J1200" s="243"/>
      <c r="K1200" s="243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178</v>
      </c>
      <c r="AU1200" s="252" t="s">
        <v>89</v>
      </c>
      <c r="AV1200" s="13" t="s">
        <v>87</v>
      </c>
      <c r="AW1200" s="13" t="s">
        <v>36</v>
      </c>
      <c r="AX1200" s="13" t="s">
        <v>79</v>
      </c>
      <c r="AY1200" s="252" t="s">
        <v>170</v>
      </c>
    </row>
    <row r="1201" s="14" customFormat="1">
      <c r="A1201" s="14"/>
      <c r="B1201" s="253"/>
      <c r="C1201" s="254"/>
      <c r="D1201" s="244" t="s">
        <v>178</v>
      </c>
      <c r="E1201" s="255" t="s">
        <v>1</v>
      </c>
      <c r="F1201" s="256" t="s">
        <v>1068</v>
      </c>
      <c r="G1201" s="254"/>
      <c r="H1201" s="257">
        <v>25.760000000000002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178</v>
      </c>
      <c r="AU1201" s="263" t="s">
        <v>89</v>
      </c>
      <c r="AV1201" s="14" t="s">
        <v>89</v>
      </c>
      <c r="AW1201" s="14" t="s">
        <v>36</v>
      </c>
      <c r="AX1201" s="14" t="s">
        <v>79</v>
      </c>
      <c r="AY1201" s="263" t="s">
        <v>170</v>
      </c>
    </row>
    <row r="1202" s="14" customFormat="1">
      <c r="A1202" s="14"/>
      <c r="B1202" s="253"/>
      <c r="C1202" s="254"/>
      <c r="D1202" s="244" t="s">
        <v>178</v>
      </c>
      <c r="E1202" s="255" t="s">
        <v>1</v>
      </c>
      <c r="F1202" s="256" t="s">
        <v>1069</v>
      </c>
      <c r="G1202" s="254"/>
      <c r="H1202" s="257">
        <v>55.280000000000001</v>
      </c>
      <c r="I1202" s="258"/>
      <c r="J1202" s="254"/>
      <c r="K1202" s="254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178</v>
      </c>
      <c r="AU1202" s="263" t="s">
        <v>89</v>
      </c>
      <c r="AV1202" s="14" t="s">
        <v>89</v>
      </c>
      <c r="AW1202" s="14" t="s">
        <v>36</v>
      </c>
      <c r="AX1202" s="14" t="s">
        <v>79</v>
      </c>
      <c r="AY1202" s="263" t="s">
        <v>170</v>
      </c>
    </row>
    <row r="1203" s="16" customFormat="1">
      <c r="A1203" s="16"/>
      <c r="B1203" s="275"/>
      <c r="C1203" s="276"/>
      <c r="D1203" s="244" t="s">
        <v>178</v>
      </c>
      <c r="E1203" s="277" t="s">
        <v>1</v>
      </c>
      <c r="F1203" s="278" t="s">
        <v>221</v>
      </c>
      <c r="G1203" s="276"/>
      <c r="H1203" s="279">
        <v>81.040000000000006</v>
      </c>
      <c r="I1203" s="280"/>
      <c r="J1203" s="276"/>
      <c r="K1203" s="276"/>
      <c r="L1203" s="281"/>
      <c r="M1203" s="282"/>
      <c r="N1203" s="283"/>
      <c r="O1203" s="283"/>
      <c r="P1203" s="283"/>
      <c r="Q1203" s="283"/>
      <c r="R1203" s="283"/>
      <c r="S1203" s="283"/>
      <c r="T1203" s="284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T1203" s="285" t="s">
        <v>178</v>
      </c>
      <c r="AU1203" s="285" t="s">
        <v>89</v>
      </c>
      <c r="AV1203" s="16" t="s">
        <v>189</v>
      </c>
      <c r="AW1203" s="16" t="s">
        <v>36</v>
      </c>
      <c r="AX1203" s="16" t="s">
        <v>79</v>
      </c>
      <c r="AY1203" s="285" t="s">
        <v>170</v>
      </c>
    </row>
    <row r="1204" s="13" customFormat="1">
      <c r="A1204" s="13"/>
      <c r="B1204" s="242"/>
      <c r="C1204" s="243"/>
      <c r="D1204" s="244" t="s">
        <v>178</v>
      </c>
      <c r="E1204" s="245" t="s">
        <v>1</v>
      </c>
      <c r="F1204" s="246" t="s">
        <v>1070</v>
      </c>
      <c r="G1204" s="243"/>
      <c r="H1204" s="245" t="s">
        <v>1</v>
      </c>
      <c r="I1204" s="247"/>
      <c r="J1204" s="243"/>
      <c r="K1204" s="243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178</v>
      </c>
      <c r="AU1204" s="252" t="s">
        <v>89</v>
      </c>
      <c r="AV1204" s="13" t="s">
        <v>87</v>
      </c>
      <c r="AW1204" s="13" t="s">
        <v>36</v>
      </c>
      <c r="AX1204" s="13" t="s">
        <v>79</v>
      </c>
      <c r="AY1204" s="252" t="s">
        <v>170</v>
      </c>
    </row>
    <row r="1205" s="14" customFormat="1">
      <c r="A1205" s="14"/>
      <c r="B1205" s="253"/>
      <c r="C1205" s="254"/>
      <c r="D1205" s="244" t="s">
        <v>178</v>
      </c>
      <c r="E1205" s="255" t="s">
        <v>1</v>
      </c>
      <c r="F1205" s="256" t="s">
        <v>1071</v>
      </c>
      <c r="G1205" s="254"/>
      <c r="H1205" s="257">
        <v>111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178</v>
      </c>
      <c r="AU1205" s="263" t="s">
        <v>89</v>
      </c>
      <c r="AV1205" s="14" t="s">
        <v>89</v>
      </c>
      <c r="AW1205" s="14" t="s">
        <v>36</v>
      </c>
      <c r="AX1205" s="14" t="s">
        <v>79</v>
      </c>
      <c r="AY1205" s="263" t="s">
        <v>170</v>
      </c>
    </row>
    <row r="1206" s="16" customFormat="1">
      <c r="A1206" s="16"/>
      <c r="B1206" s="275"/>
      <c r="C1206" s="276"/>
      <c r="D1206" s="244" t="s">
        <v>178</v>
      </c>
      <c r="E1206" s="277" t="s">
        <v>1</v>
      </c>
      <c r="F1206" s="278" t="s">
        <v>221</v>
      </c>
      <c r="G1206" s="276"/>
      <c r="H1206" s="279">
        <v>111</v>
      </c>
      <c r="I1206" s="280"/>
      <c r="J1206" s="276"/>
      <c r="K1206" s="276"/>
      <c r="L1206" s="281"/>
      <c r="M1206" s="282"/>
      <c r="N1206" s="283"/>
      <c r="O1206" s="283"/>
      <c r="P1206" s="283"/>
      <c r="Q1206" s="283"/>
      <c r="R1206" s="283"/>
      <c r="S1206" s="283"/>
      <c r="T1206" s="284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85" t="s">
        <v>178</v>
      </c>
      <c r="AU1206" s="285" t="s">
        <v>89</v>
      </c>
      <c r="AV1206" s="16" t="s">
        <v>189</v>
      </c>
      <c r="AW1206" s="16" t="s">
        <v>36</v>
      </c>
      <c r="AX1206" s="16" t="s">
        <v>79</v>
      </c>
      <c r="AY1206" s="285" t="s">
        <v>170</v>
      </c>
    </row>
    <row r="1207" s="15" customFormat="1">
      <c r="A1207" s="15"/>
      <c r="B1207" s="264"/>
      <c r="C1207" s="265"/>
      <c r="D1207" s="244" t="s">
        <v>178</v>
      </c>
      <c r="E1207" s="266" t="s">
        <v>1</v>
      </c>
      <c r="F1207" s="267" t="s">
        <v>183</v>
      </c>
      <c r="G1207" s="265"/>
      <c r="H1207" s="268">
        <v>192.03999999999999</v>
      </c>
      <c r="I1207" s="269"/>
      <c r="J1207" s="265"/>
      <c r="K1207" s="265"/>
      <c r="L1207" s="270"/>
      <c r="M1207" s="271"/>
      <c r="N1207" s="272"/>
      <c r="O1207" s="272"/>
      <c r="P1207" s="272"/>
      <c r="Q1207" s="272"/>
      <c r="R1207" s="272"/>
      <c r="S1207" s="272"/>
      <c r="T1207" s="273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4" t="s">
        <v>178</v>
      </c>
      <c r="AU1207" s="274" t="s">
        <v>89</v>
      </c>
      <c r="AV1207" s="15" t="s">
        <v>176</v>
      </c>
      <c r="AW1207" s="15" t="s">
        <v>36</v>
      </c>
      <c r="AX1207" s="15" t="s">
        <v>87</v>
      </c>
      <c r="AY1207" s="274" t="s">
        <v>170</v>
      </c>
    </row>
    <row r="1208" s="2" customFormat="1" ht="24.15" customHeight="1">
      <c r="A1208" s="39"/>
      <c r="B1208" s="40"/>
      <c r="C1208" s="228" t="s">
        <v>1072</v>
      </c>
      <c r="D1208" s="228" t="s">
        <v>172</v>
      </c>
      <c r="E1208" s="229" t="s">
        <v>1073</v>
      </c>
      <c r="F1208" s="230" t="s">
        <v>1074</v>
      </c>
      <c r="G1208" s="231" t="s">
        <v>175</v>
      </c>
      <c r="H1208" s="232">
        <v>289</v>
      </c>
      <c r="I1208" s="233"/>
      <c r="J1208" s="234">
        <f>ROUND(I1208*H1208,2)</f>
        <v>0</v>
      </c>
      <c r="K1208" s="235"/>
      <c r="L1208" s="45"/>
      <c r="M1208" s="236" t="s">
        <v>1</v>
      </c>
      <c r="N1208" s="237" t="s">
        <v>44</v>
      </c>
      <c r="O1208" s="92"/>
      <c r="P1208" s="238">
        <f>O1208*H1208</f>
        <v>0</v>
      </c>
      <c r="Q1208" s="238">
        <v>4.0000000000000003E-05</v>
      </c>
      <c r="R1208" s="238">
        <f>Q1208*H1208</f>
        <v>0.011560000000000001</v>
      </c>
      <c r="S1208" s="238">
        <v>0</v>
      </c>
      <c r="T1208" s="239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40" t="s">
        <v>176</v>
      </c>
      <c r="AT1208" s="240" t="s">
        <v>172</v>
      </c>
      <c r="AU1208" s="240" t="s">
        <v>89</v>
      </c>
      <c r="AY1208" s="18" t="s">
        <v>170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87</v>
      </c>
      <c r="BK1208" s="241">
        <f>ROUND(I1208*H1208,2)</f>
        <v>0</v>
      </c>
      <c r="BL1208" s="18" t="s">
        <v>176</v>
      </c>
      <c r="BM1208" s="240" t="s">
        <v>1075</v>
      </c>
    </row>
    <row r="1209" s="13" customFormat="1">
      <c r="A1209" s="13"/>
      <c r="B1209" s="242"/>
      <c r="C1209" s="243"/>
      <c r="D1209" s="244" t="s">
        <v>178</v>
      </c>
      <c r="E1209" s="245" t="s">
        <v>1</v>
      </c>
      <c r="F1209" s="246" t="s">
        <v>524</v>
      </c>
      <c r="G1209" s="243"/>
      <c r="H1209" s="245" t="s">
        <v>1</v>
      </c>
      <c r="I1209" s="247"/>
      <c r="J1209" s="243"/>
      <c r="K1209" s="243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2" t="s">
        <v>178</v>
      </c>
      <c r="AU1209" s="252" t="s">
        <v>89</v>
      </c>
      <c r="AV1209" s="13" t="s">
        <v>87</v>
      </c>
      <c r="AW1209" s="13" t="s">
        <v>36</v>
      </c>
      <c r="AX1209" s="13" t="s">
        <v>79</v>
      </c>
      <c r="AY1209" s="252" t="s">
        <v>170</v>
      </c>
    </row>
    <row r="1210" s="13" customFormat="1">
      <c r="A1210" s="13"/>
      <c r="B1210" s="242"/>
      <c r="C1210" s="243"/>
      <c r="D1210" s="244" t="s">
        <v>178</v>
      </c>
      <c r="E1210" s="245" t="s">
        <v>1</v>
      </c>
      <c r="F1210" s="246" t="s">
        <v>747</v>
      </c>
      <c r="G1210" s="243"/>
      <c r="H1210" s="245" t="s">
        <v>1</v>
      </c>
      <c r="I1210" s="247"/>
      <c r="J1210" s="243"/>
      <c r="K1210" s="243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178</v>
      </c>
      <c r="AU1210" s="252" t="s">
        <v>89</v>
      </c>
      <c r="AV1210" s="13" t="s">
        <v>87</v>
      </c>
      <c r="AW1210" s="13" t="s">
        <v>36</v>
      </c>
      <c r="AX1210" s="13" t="s">
        <v>79</v>
      </c>
      <c r="AY1210" s="252" t="s">
        <v>170</v>
      </c>
    </row>
    <row r="1211" s="14" customFormat="1">
      <c r="A1211" s="14"/>
      <c r="B1211" s="253"/>
      <c r="C1211" s="254"/>
      <c r="D1211" s="244" t="s">
        <v>178</v>
      </c>
      <c r="E1211" s="255" t="s">
        <v>1</v>
      </c>
      <c r="F1211" s="256" t="s">
        <v>1076</v>
      </c>
      <c r="G1211" s="254"/>
      <c r="H1211" s="257">
        <v>178</v>
      </c>
      <c r="I1211" s="258"/>
      <c r="J1211" s="254"/>
      <c r="K1211" s="254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178</v>
      </c>
      <c r="AU1211" s="263" t="s">
        <v>89</v>
      </c>
      <c r="AV1211" s="14" t="s">
        <v>89</v>
      </c>
      <c r="AW1211" s="14" t="s">
        <v>36</v>
      </c>
      <c r="AX1211" s="14" t="s">
        <v>79</v>
      </c>
      <c r="AY1211" s="263" t="s">
        <v>170</v>
      </c>
    </row>
    <row r="1212" s="16" customFormat="1">
      <c r="A1212" s="16"/>
      <c r="B1212" s="275"/>
      <c r="C1212" s="276"/>
      <c r="D1212" s="244" t="s">
        <v>178</v>
      </c>
      <c r="E1212" s="277" t="s">
        <v>1</v>
      </c>
      <c r="F1212" s="278" t="s">
        <v>221</v>
      </c>
      <c r="G1212" s="276"/>
      <c r="H1212" s="279">
        <v>178</v>
      </c>
      <c r="I1212" s="280"/>
      <c r="J1212" s="276"/>
      <c r="K1212" s="276"/>
      <c r="L1212" s="281"/>
      <c r="M1212" s="282"/>
      <c r="N1212" s="283"/>
      <c r="O1212" s="283"/>
      <c r="P1212" s="283"/>
      <c r="Q1212" s="283"/>
      <c r="R1212" s="283"/>
      <c r="S1212" s="283"/>
      <c r="T1212" s="284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85" t="s">
        <v>178</v>
      </c>
      <c r="AU1212" s="285" t="s">
        <v>89</v>
      </c>
      <c r="AV1212" s="16" t="s">
        <v>189</v>
      </c>
      <c r="AW1212" s="16" t="s">
        <v>36</v>
      </c>
      <c r="AX1212" s="16" t="s">
        <v>79</v>
      </c>
      <c r="AY1212" s="285" t="s">
        <v>170</v>
      </c>
    </row>
    <row r="1213" s="13" customFormat="1">
      <c r="A1213" s="13"/>
      <c r="B1213" s="242"/>
      <c r="C1213" s="243"/>
      <c r="D1213" s="244" t="s">
        <v>178</v>
      </c>
      <c r="E1213" s="245" t="s">
        <v>1</v>
      </c>
      <c r="F1213" s="246" t="s">
        <v>1070</v>
      </c>
      <c r="G1213" s="243"/>
      <c r="H1213" s="245" t="s">
        <v>1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2" t="s">
        <v>178</v>
      </c>
      <c r="AU1213" s="252" t="s">
        <v>89</v>
      </c>
      <c r="AV1213" s="13" t="s">
        <v>87</v>
      </c>
      <c r="AW1213" s="13" t="s">
        <v>36</v>
      </c>
      <c r="AX1213" s="13" t="s">
        <v>79</v>
      </c>
      <c r="AY1213" s="252" t="s">
        <v>170</v>
      </c>
    </row>
    <row r="1214" s="14" customFormat="1">
      <c r="A1214" s="14"/>
      <c r="B1214" s="253"/>
      <c r="C1214" s="254"/>
      <c r="D1214" s="244" t="s">
        <v>178</v>
      </c>
      <c r="E1214" s="255" t="s">
        <v>1</v>
      </c>
      <c r="F1214" s="256" t="s">
        <v>1071</v>
      </c>
      <c r="G1214" s="254"/>
      <c r="H1214" s="257">
        <v>111</v>
      </c>
      <c r="I1214" s="258"/>
      <c r="J1214" s="254"/>
      <c r="K1214" s="254"/>
      <c r="L1214" s="259"/>
      <c r="M1214" s="260"/>
      <c r="N1214" s="261"/>
      <c r="O1214" s="261"/>
      <c r="P1214" s="261"/>
      <c r="Q1214" s="261"/>
      <c r="R1214" s="261"/>
      <c r="S1214" s="261"/>
      <c r="T1214" s="26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3" t="s">
        <v>178</v>
      </c>
      <c r="AU1214" s="263" t="s">
        <v>89</v>
      </c>
      <c r="AV1214" s="14" t="s">
        <v>89</v>
      </c>
      <c r="AW1214" s="14" t="s">
        <v>36</v>
      </c>
      <c r="AX1214" s="14" t="s">
        <v>79</v>
      </c>
      <c r="AY1214" s="263" t="s">
        <v>170</v>
      </c>
    </row>
    <row r="1215" s="16" customFormat="1">
      <c r="A1215" s="16"/>
      <c r="B1215" s="275"/>
      <c r="C1215" s="276"/>
      <c r="D1215" s="244" t="s">
        <v>178</v>
      </c>
      <c r="E1215" s="277" t="s">
        <v>1</v>
      </c>
      <c r="F1215" s="278" t="s">
        <v>221</v>
      </c>
      <c r="G1215" s="276"/>
      <c r="H1215" s="279">
        <v>111</v>
      </c>
      <c r="I1215" s="280"/>
      <c r="J1215" s="276"/>
      <c r="K1215" s="276"/>
      <c r="L1215" s="281"/>
      <c r="M1215" s="282"/>
      <c r="N1215" s="283"/>
      <c r="O1215" s="283"/>
      <c r="P1215" s="283"/>
      <c r="Q1215" s="283"/>
      <c r="R1215" s="283"/>
      <c r="S1215" s="283"/>
      <c r="T1215" s="284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85" t="s">
        <v>178</v>
      </c>
      <c r="AU1215" s="285" t="s">
        <v>89</v>
      </c>
      <c r="AV1215" s="16" t="s">
        <v>189</v>
      </c>
      <c r="AW1215" s="16" t="s">
        <v>36</v>
      </c>
      <c r="AX1215" s="16" t="s">
        <v>79</v>
      </c>
      <c r="AY1215" s="285" t="s">
        <v>170</v>
      </c>
    </row>
    <row r="1216" s="15" customFormat="1">
      <c r="A1216" s="15"/>
      <c r="B1216" s="264"/>
      <c r="C1216" s="265"/>
      <c r="D1216" s="244" t="s">
        <v>178</v>
      </c>
      <c r="E1216" s="266" t="s">
        <v>1</v>
      </c>
      <c r="F1216" s="267" t="s">
        <v>183</v>
      </c>
      <c r="G1216" s="265"/>
      <c r="H1216" s="268">
        <v>289</v>
      </c>
      <c r="I1216" s="269"/>
      <c r="J1216" s="265"/>
      <c r="K1216" s="265"/>
      <c r="L1216" s="270"/>
      <c r="M1216" s="271"/>
      <c r="N1216" s="272"/>
      <c r="O1216" s="272"/>
      <c r="P1216" s="272"/>
      <c r="Q1216" s="272"/>
      <c r="R1216" s="272"/>
      <c r="S1216" s="272"/>
      <c r="T1216" s="273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4" t="s">
        <v>178</v>
      </c>
      <c r="AU1216" s="274" t="s">
        <v>89</v>
      </c>
      <c r="AV1216" s="15" t="s">
        <v>176</v>
      </c>
      <c r="AW1216" s="15" t="s">
        <v>36</v>
      </c>
      <c r="AX1216" s="15" t="s">
        <v>87</v>
      </c>
      <c r="AY1216" s="274" t="s">
        <v>170</v>
      </c>
    </row>
    <row r="1217" s="2" customFormat="1" ht="24.15" customHeight="1">
      <c r="A1217" s="39"/>
      <c r="B1217" s="40"/>
      <c r="C1217" s="228" t="s">
        <v>1077</v>
      </c>
      <c r="D1217" s="228" t="s">
        <v>172</v>
      </c>
      <c r="E1217" s="229" t="s">
        <v>1078</v>
      </c>
      <c r="F1217" s="230" t="s">
        <v>1079</v>
      </c>
      <c r="G1217" s="231" t="s">
        <v>175</v>
      </c>
      <c r="H1217" s="232">
        <v>61.375</v>
      </c>
      <c r="I1217" s="233"/>
      <c r="J1217" s="234">
        <f>ROUND(I1217*H1217,2)</f>
        <v>0</v>
      </c>
      <c r="K1217" s="235"/>
      <c r="L1217" s="45"/>
      <c r="M1217" s="236" t="s">
        <v>1</v>
      </c>
      <c r="N1217" s="237" t="s">
        <v>44</v>
      </c>
      <c r="O1217" s="92"/>
      <c r="P1217" s="238">
        <f>O1217*H1217</f>
        <v>0</v>
      </c>
      <c r="Q1217" s="238">
        <v>0.00063000000000000003</v>
      </c>
      <c r="R1217" s="238">
        <f>Q1217*H1217</f>
        <v>0.038666249999999999</v>
      </c>
      <c r="S1217" s="238">
        <v>0</v>
      </c>
      <c r="T1217" s="239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0" t="s">
        <v>176</v>
      </c>
      <c r="AT1217" s="240" t="s">
        <v>172</v>
      </c>
      <c r="AU1217" s="240" t="s">
        <v>89</v>
      </c>
      <c r="AY1217" s="18" t="s">
        <v>170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87</v>
      </c>
      <c r="BK1217" s="241">
        <f>ROUND(I1217*H1217,2)</f>
        <v>0</v>
      </c>
      <c r="BL1217" s="18" t="s">
        <v>176</v>
      </c>
      <c r="BM1217" s="240" t="s">
        <v>1080</v>
      </c>
    </row>
    <row r="1218" s="13" customFormat="1">
      <c r="A1218" s="13"/>
      <c r="B1218" s="242"/>
      <c r="C1218" s="243"/>
      <c r="D1218" s="244" t="s">
        <v>178</v>
      </c>
      <c r="E1218" s="245" t="s">
        <v>1</v>
      </c>
      <c r="F1218" s="246" t="s">
        <v>195</v>
      </c>
      <c r="G1218" s="243"/>
      <c r="H1218" s="245" t="s">
        <v>1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178</v>
      </c>
      <c r="AU1218" s="252" t="s">
        <v>89</v>
      </c>
      <c r="AV1218" s="13" t="s">
        <v>87</v>
      </c>
      <c r="AW1218" s="13" t="s">
        <v>36</v>
      </c>
      <c r="AX1218" s="13" t="s">
        <v>79</v>
      </c>
      <c r="AY1218" s="252" t="s">
        <v>170</v>
      </c>
    </row>
    <row r="1219" s="13" customFormat="1">
      <c r="A1219" s="13"/>
      <c r="B1219" s="242"/>
      <c r="C1219" s="243"/>
      <c r="D1219" s="244" t="s">
        <v>178</v>
      </c>
      <c r="E1219" s="245" t="s">
        <v>1</v>
      </c>
      <c r="F1219" s="246" t="s">
        <v>196</v>
      </c>
      <c r="G1219" s="243"/>
      <c r="H1219" s="245" t="s">
        <v>1</v>
      </c>
      <c r="I1219" s="247"/>
      <c r="J1219" s="243"/>
      <c r="K1219" s="243"/>
      <c r="L1219" s="248"/>
      <c r="M1219" s="249"/>
      <c r="N1219" s="250"/>
      <c r="O1219" s="250"/>
      <c r="P1219" s="250"/>
      <c r="Q1219" s="250"/>
      <c r="R1219" s="250"/>
      <c r="S1219" s="250"/>
      <c r="T1219" s="25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2" t="s">
        <v>178</v>
      </c>
      <c r="AU1219" s="252" t="s">
        <v>89</v>
      </c>
      <c r="AV1219" s="13" t="s">
        <v>87</v>
      </c>
      <c r="AW1219" s="13" t="s">
        <v>36</v>
      </c>
      <c r="AX1219" s="13" t="s">
        <v>79</v>
      </c>
      <c r="AY1219" s="252" t="s">
        <v>170</v>
      </c>
    </row>
    <row r="1220" s="13" customFormat="1">
      <c r="A1220" s="13"/>
      <c r="B1220" s="242"/>
      <c r="C1220" s="243"/>
      <c r="D1220" s="244" t="s">
        <v>178</v>
      </c>
      <c r="E1220" s="245" t="s">
        <v>1</v>
      </c>
      <c r="F1220" s="246" t="s">
        <v>1081</v>
      </c>
      <c r="G1220" s="243"/>
      <c r="H1220" s="245" t="s">
        <v>1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178</v>
      </c>
      <c r="AU1220" s="252" t="s">
        <v>89</v>
      </c>
      <c r="AV1220" s="13" t="s">
        <v>87</v>
      </c>
      <c r="AW1220" s="13" t="s">
        <v>36</v>
      </c>
      <c r="AX1220" s="13" t="s">
        <v>79</v>
      </c>
      <c r="AY1220" s="252" t="s">
        <v>170</v>
      </c>
    </row>
    <row r="1221" s="14" customFormat="1">
      <c r="A1221" s="14"/>
      <c r="B1221" s="253"/>
      <c r="C1221" s="254"/>
      <c r="D1221" s="244" t="s">
        <v>178</v>
      </c>
      <c r="E1221" s="255" t="s">
        <v>1</v>
      </c>
      <c r="F1221" s="256" t="s">
        <v>938</v>
      </c>
      <c r="G1221" s="254"/>
      <c r="H1221" s="257">
        <v>30.684999999999999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178</v>
      </c>
      <c r="AU1221" s="263" t="s">
        <v>89</v>
      </c>
      <c r="AV1221" s="14" t="s">
        <v>89</v>
      </c>
      <c r="AW1221" s="14" t="s">
        <v>36</v>
      </c>
      <c r="AX1221" s="14" t="s">
        <v>79</v>
      </c>
      <c r="AY1221" s="263" t="s">
        <v>170</v>
      </c>
    </row>
    <row r="1222" s="14" customFormat="1">
      <c r="A1222" s="14"/>
      <c r="B1222" s="253"/>
      <c r="C1222" s="254"/>
      <c r="D1222" s="244" t="s">
        <v>178</v>
      </c>
      <c r="E1222" s="255" t="s">
        <v>1</v>
      </c>
      <c r="F1222" s="256" t="s">
        <v>939</v>
      </c>
      <c r="G1222" s="254"/>
      <c r="H1222" s="257">
        <v>30.690000000000001</v>
      </c>
      <c r="I1222" s="258"/>
      <c r="J1222" s="254"/>
      <c r="K1222" s="254"/>
      <c r="L1222" s="259"/>
      <c r="M1222" s="260"/>
      <c r="N1222" s="261"/>
      <c r="O1222" s="261"/>
      <c r="P1222" s="261"/>
      <c r="Q1222" s="261"/>
      <c r="R1222" s="261"/>
      <c r="S1222" s="261"/>
      <c r="T1222" s="26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3" t="s">
        <v>178</v>
      </c>
      <c r="AU1222" s="263" t="s">
        <v>89</v>
      </c>
      <c r="AV1222" s="14" t="s">
        <v>89</v>
      </c>
      <c r="AW1222" s="14" t="s">
        <v>36</v>
      </c>
      <c r="AX1222" s="14" t="s">
        <v>79</v>
      </c>
      <c r="AY1222" s="263" t="s">
        <v>170</v>
      </c>
    </row>
    <row r="1223" s="15" customFormat="1">
      <c r="A1223" s="15"/>
      <c r="B1223" s="264"/>
      <c r="C1223" s="265"/>
      <c r="D1223" s="244" t="s">
        <v>178</v>
      </c>
      <c r="E1223" s="266" t="s">
        <v>1</v>
      </c>
      <c r="F1223" s="267" t="s">
        <v>183</v>
      </c>
      <c r="G1223" s="265"/>
      <c r="H1223" s="268">
        <v>61.375</v>
      </c>
      <c r="I1223" s="269"/>
      <c r="J1223" s="265"/>
      <c r="K1223" s="265"/>
      <c r="L1223" s="270"/>
      <c r="M1223" s="271"/>
      <c r="N1223" s="272"/>
      <c r="O1223" s="272"/>
      <c r="P1223" s="272"/>
      <c r="Q1223" s="272"/>
      <c r="R1223" s="272"/>
      <c r="S1223" s="272"/>
      <c r="T1223" s="273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4" t="s">
        <v>178</v>
      </c>
      <c r="AU1223" s="274" t="s">
        <v>89</v>
      </c>
      <c r="AV1223" s="15" t="s">
        <v>176</v>
      </c>
      <c r="AW1223" s="15" t="s">
        <v>36</v>
      </c>
      <c r="AX1223" s="15" t="s">
        <v>87</v>
      </c>
      <c r="AY1223" s="274" t="s">
        <v>170</v>
      </c>
    </row>
    <row r="1224" s="2" customFormat="1" ht="24.15" customHeight="1">
      <c r="A1224" s="39"/>
      <c r="B1224" s="40"/>
      <c r="C1224" s="228" t="s">
        <v>1082</v>
      </c>
      <c r="D1224" s="228" t="s">
        <v>172</v>
      </c>
      <c r="E1224" s="229" t="s">
        <v>1083</v>
      </c>
      <c r="F1224" s="230" t="s">
        <v>1084</v>
      </c>
      <c r="G1224" s="231" t="s">
        <v>590</v>
      </c>
      <c r="H1224" s="232">
        <v>100</v>
      </c>
      <c r="I1224" s="233"/>
      <c r="J1224" s="234">
        <f>ROUND(I1224*H1224,2)</f>
        <v>0</v>
      </c>
      <c r="K1224" s="235"/>
      <c r="L1224" s="45"/>
      <c r="M1224" s="236" t="s">
        <v>1</v>
      </c>
      <c r="N1224" s="237" t="s">
        <v>44</v>
      </c>
      <c r="O1224" s="92"/>
      <c r="P1224" s="238">
        <f>O1224*H1224</f>
        <v>0</v>
      </c>
      <c r="Q1224" s="238">
        <v>1.0000000000000001E-05</v>
      </c>
      <c r="R1224" s="238">
        <f>Q1224*H1224</f>
        <v>0.001</v>
      </c>
      <c r="S1224" s="238">
        <v>0</v>
      </c>
      <c r="T1224" s="239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0" t="s">
        <v>176</v>
      </c>
      <c r="AT1224" s="240" t="s">
        <v>172</v>
      </c>
      <c r="AU1224" s="240" t="s">
        <v>89</v>
      </c>
      <c r="AY1224" s="18" t="s">
        <v>170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87</v>
      </c>
      <c r="BK1224" s="241">
        <f>ROUND(I1224*H1224,2)</f>
        <v>0</v>
      </c>
      <c r="BL1224" s="18" t="s">
        <v>176</v>
      </c>
      <c r="BM1224" s="240" t="s">
        <v>1085</v>
      </c>
    </row>
    <row r="1225" s="13" customFormat="1">
      <c r="A1225" s="13"/>
      <c r="B1225" s="242"/>
      <c r="C1225" s="243"/>
      <c r="D1225" s="244" t="s">
        <v>178</v>
      </c>
      <c r="E1225" s="245" t="s">
        <v>1</v>
      </c>
      <c r="F1225" s="246" t="s">
        <v>1086</v>
      </c>
      <c r="G1225" s="243"/>
      <c r="H1225" s="245" t="s">
        <v>1</v>
      </c>
      <c r="I1225" s="247"/>
      <c r="J1225" s="243"/>
      <c r="K1225" s="243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178</v>
      </c>
      <c r="AU1225" s="252" t="s">
        <v>89</v>
      </c>
      <c r="AV1225" s="13" t="s">
        <v>87</v>
      </c>
      <c r="AW1225" s="13" t="s">
        <v>36</v>
      </c>
      <c r="AX1225" s="13" t="s">
        <v>79</v>
      </c>
      <c r="AY1225" s="252" t="s">
        <v>170</v>
      </c>
    </row>
    <row r="1226" s="14" customFormat="1">
      <c r="A1226" s="14"/>
      <c r="B1226" s="253"/>
      <c r="C1226" s="254"/>
      <c r="D1226" s="244" t="s">
        <v>178</v>
      </c>
      <c r="E1226" s="255" t="s">
        <v>1</v>
      </c>
      <c r="F1226" s="256" t="s">
        <v>1087</v>
      </c>
      <c r="G1226" s="254"/>
      <c r="H1226" s="257">
        <v>96.5</v>
      </c>
      <c r="I1226" s="258"/>
      <c r="J1226" s="254"/>
      <c r="K1226" s="254"/>
      <c r="L1226" s="259"/>
      <c r="M1226" s="260"/>
      <c r="N1226" s="261"/>
      <c r="O1226" s="261"/>
      <c r="P1226" s="261"/>
      <c r="Q1226" s="261"/>
      <c r="R1226" s="261"/>
      <c r="S1226" s="261"/>
      <c r="T1226" s="26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3" t="s">
        <v>178</v>
      </c>
      <c r="AU1226" s="263" t="s">
        <v>89</v>
      </c>
      <c r="AV1226" s="14" t="s">
        <v>89</v>
      </c>
      <c r="AW1226" s="14" t="s">
        <v>36</v>
      </c>
      <c r="AX1226" s="14" t="s">
        <v>79</v>
      </c>
      <c r="AY1226" s="263" t="s">
        <v>170</v>
      </c>
    </row>
    <row r="1227" s="14" customFormat="1">
      <c r="A1227" s="14"/>
      <c r="B1227" s="253"/>
      <c r="C1227" s="254"/>
      <c r="D1227" s="244" t="s">
        <v>178</v>
      </c>
      <c r="E1227" s="255" t="s">
        <v>1</v>
      </c>
      <c r="F1227" s="256" t="s">
        <v>1088</v>
      </c>
      <c r="G1227" s="254"/>
      <c r="H1227" s="257">
        <v>100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178</v>
      </c>
      <c r="AU1227" s="263" t="s">
        <v>89</v>
      </c>
      <c r="AV1227" s="14" t="s">
        <v>89</v>
      </c>
      <c r="AW1227" s="14" t="s">
        <v>36</v>
      </c>
      <c r="AX1227" s="14" t="s">
        <v>87</v>
      </c>
      <c r="AY1227" s="263" t="s">
        <v>170</v>
      </c>
    </row>
    <row r="1228" s="2" customFormat="1" ht="24.15" customHeight="1">
      <c r="A1228" s="39"/>
      <c r="B1228" s="40"/>
      <c r="C1228" s="228" t="s">
        <v>1089</v>
      </c>
      <c r="D1228" s="228" t="s">
        <v>172</v>
      </c>
      <c r="E1228" s="229" t="s">
        <v>1090</v>
      </c>
      <c r="F1228" s="230" t="s">
        <v>1091</v>
      </c>
      <c r="G1228" s="231" t="s">
        <v>590</v>
      </c>
      <c r="H1228" s="232">
        <v>186</v>
      </c>
      <c r="I1228" s="233"/>
      <c r="J1228" s="234">
        <f>ROUND(I1228*H1228,2)</f>
        <v>0</v>
      </c>
      <c r="K1228" s="235"/>
      <c r="L1228" s="45"/>
      <c r="M1228" s="236" t="s">
        <v>1</v>
      </c>
      <c r="N1228" s="237" t="s">
        <v>44</v>
      </c>
      <c r="O1228" s="92"/>
      <c r="P1228" s="238">
        <f>O1228*H1228</f>
        <v>0</v>
      </c>
      <c r="Q1228" s="238">
        <v>1.0000000000000001E-05</v>
      </c>
      <c r="R1228" s="238">
        <f>Q1228*H1228</f>
        <v>0.0018600000000000001</v>
      </c>
      <c r="S1228" s="238">
        <v>0</v>
      </c>
      <c r="T1228" s="239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40" t="s">
        <v>176</v>
      </c>
      <c r="AT1228" s="240" t="s">
        <v>172</v>
      </c>
      <c r="AU1228" s="240" t="s">
        <v>89</v>
      </c>
      <c r="AY1228" s="18" t="s">
        <v>170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87</v>
      </c>
      <c r="BK1228" s="241">
        <f>ROUND(I1228*H1228,2)</f>
        <v>0</v>
      </c>
      <c r="BL1228" s="18" t="s">
        <v>176</v>
      </c>
      <c r="BM1228" s="240" t="s">
        <v>1092</v>
      </c>
    </row>
    <row r="1229" s="13" customFormat="1">
      <c r="A1229" s="13"/>
      <c r="B1229" s="242"/>
      <c r="C1229" s="243"/>
      <c r="D1229" s="244" t="s">
        <v>178</v>
      </c>
      <c r="E1229" s="245" t="s">
        <v>1</v>
      </c>
      <c r="F1229" s="246" t="s">
        <v>517</v>
      </c>
      <c r="G1229" s="243"/>
      <c r="H1229" s="245" t="s">
        <v>1</v>
      </c>
      <c r="I1229" s="247"/>
      <c r="J1229" s="243"/>
      <c r="K1229" s="243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178</v>
      </c>
      <c r="AU1229" s="252" t="s">
        <v>89</v>
      </c>
      <c r="AV1229" s="13" t="s">
        <v>87</v>
      </c>
      <c r="AW1229" s="13" t="s">
        <v>36</v>
      </c>
      <c r="AX1229" s="13" t="s">
        <v>79</v>
      </c>
      <c r="AY1229" s="252" t="s">
        <v>170</v>
      </c>
    </row>
    <row r="1230" s="14" customFormat="1">
      <c r="A1230" s="14"/>
      <c r="B1230" s="253"/>
      <c r="C1230" s="254"/>
      <c r="D1230" s="244" t="s">
        <v>178</v>
      </c>
      <c r="E1230" s="255" t="s">
        <v>1</v>
      </c>
      <c r="F1230" s="256" t="s">
        <v>1093</v>
      </c>
      <c r="G1230" s="254"/>
      <c r="H1230" s="257">
        <v>186.40000000000001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178</v>
      </c>
      <c r="AU1230" s="263" t="s">
        <v>89</v>
      </c>
      <c r="AV1230" s="14" t="s">
        <v>89</v>
      </c>
      <c r="AW1230" s="14" t="s">
        <v>36</v>
      </c>
      <c r="AX1230" s="14" t="s">
        <v>79</v>
      </c>
      <c r="AY1230" s="263" t="s">
        <v>170</v>
      </c>
    </row>
    <row r="1231" s="14" customFormat="1">
      <c r="A1231" s="14"/>
      <c r="B1231" s="253"/>
      <c r="C1231" s="254"/>
      <c r="D1231" s="244" t="s">
        <v>178</v>
      </c>
      <c r="E1231" s="255" t="s">
        <v>1</v>
      </c>
      <c r="F1231" s="256" t="s">
        <v>1094</v>
      </c>
      <c r="G1231" s="254"/>
      <c r="H1231" s="257">
        <v>186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178</v>
      </c>
      <c r="AU1231" s="263" t="s">
        <v>89</v>
      </c>
      <c r="AV1231" s="14" t="s">
        <v>89</v>
      </c>
      <c r="AW1231" s="14" t="s">
        <v>36</v>
      </c>
      <c r="AX1231" s="14" t="s">
        <v>87</v>
      </c>
      <c r="AY1231" s="263" t="s">
        <v>170</v>
      </c>
    </row>
    <row r="1232" s="2" customFormat="1" ht="14.4" customHeight="1">
      <c r="A1232" s="39"/>
      <c r="B1232" s="40"/>
      <c r="C1232" s="228" t="s">
        <v>1095</v>
      </c>
      <c r="D1232" s="228" t="s">
        <v>172</v>
      </c>
      <c r="E1232" s="229" t="s">
        <v>1096</v>
      </c>
      <c r="F1232" s="230" t="s">
        <v>1097</v>
      </c>
      <c r="G1232" s="231" t="s">
        <v>192</v>
      </c>
      <c r="H1232" s="232">
        <v>0.57599999999999996</v>
      </c>
      <c r="I1232" s="233"/>
      <c r="J1232" s="234">
        <f>ROUND(I1232*H1232,2)</f>
        <v>0</v>
      </c>
      <c r="K1232" s="235"/>
      <c r="L1232" s="45"/>
      <c r="M1232" s="236" t="s">
        <v>1</v>
      </c>
      <c r="N1232" s="237" t="s">
        <v>44</v>
      </c>
      <c r="O1232" s="92"/>
      <c r="P1232" s="238">
        <f>O1232*H1232</f>
        <v>0</v>
      </c>
      <c r="Q1232" s="238">
        <v>0</v>
      </c>
      <c r="R1232" s="238">
        <f>Q1232*H1232</f>
        <v>0</v>
      </c>
      <c r="S1232" s="238">
        <v>2</v>
      </c>
      <c r="T1232" s="239">
        <f>S1232*H1232</f>
        <v>1.1519999999999999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0" t="s">
        <v>176</v>
      </c>
      <c r="AT1232" s="240" t="s">
        <v>172</v>
      </c>
      <c r="AU1232" s="240" t="s">
        <v>89</v>
      </c>
      <c r="AY1232" s="18" t="s">
        <v>170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87</v>
      </c>
      <c r="BK1232" s="241">
        <f>ROUND(I1232*H1232,2)</f>
        <v>0</v>
      </c>
      <c r="BL1232" s="18" t="s">
        <v>176</v>
      </c>
      <c r="BM1232" s="240" t="s">
        <v>1098</v>
      </c>
    </row>
    <row r="1233" s="13" customFormat="1">
      <c r="A1233" s="13"/>
      <c r="B1233" s="242"/>
      <c r="C1233" s="243"/>
      <c r="D1233" s="244" t="s">
        <v>178</v>
      </c>
      <c r="E1233" s="245" t="s">
        <v>1</v>
      </c>
      <c r="F1233" s="246" t="s">
        <v>1099</v>
      </c>
      <c r="G1233" s="243"/>
      <c r="H1233" s="245" t="s">
        <v>1</v>
      </c>
      <c r="I1233" s="247"/>
      <c r="J1233" s="243"/>
      <c r="K1233" s="243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178</v>
      </c>
      <c r="AU1233" s="252" t="s">
        <v>89</v>
      </c>
      <c r="AV1233" s="13" t="s">
        <v>87</v>
      </c>
      <c r="AW1233" s="13" t="s">
        <v>36</v>
      </c>
      <c r="AX1233" s="13" t="s">
        <v>79</v>
      </c>
      <c r="AY1233" s="252" t="s">
        <v>170</v>
      </c>
    </row>
    <row r="1234" s="13" customFormat="1">
      <c r="A1234" s="13"/>
      <c r="B1234" s="242"/>
      <c r="C1234" s="243"/>
      <c r="D1234" s="244" t="s">
        <v>178</v>
      </c>
      <c r="E1234" s="245" t="s">
        <v>1</v>
      </c>
      <c r="F1234" s="246" t="s">
        <v>1100</v>
      </c>
      <c r="G1234" s="243"/>
      <c r="H1234" s="245" t="s">
        <v>1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178</v>
      </c>
      <c r="AU1234" s="252" t="s">
        <v>89</v>
      </c>
      <c r="AV1234" s="13" t="s">
        <v>87</v>
      </c>
      <c r="AW1234" s="13" t="s">
        <v>36</v>
      </c>
      <c r="AX1234" s="13" t="s">
        <v>79</v>
      </c>
      <c r="AY1234" s="252" t="s">
        <v>170</v>
      </c>
    </row>
    <row r="1235" s="14" customFormat="1">
      <c r="A1235" s="14"/>
      <c r="B1235" s="253"/>
      <c r="C1235" s="254"/>
      <c r="D1235" s="244" t="s">
        <v>178</v>
      </c>
      <c r="E1235" s="255" t="s">
        <v>1</v>
      </c>
      <c r="F1235" s="256" t="s">
        <v>1101</v>
      </c>
      <c r="G1235" s="254"/>
      <c r="H1235" s="257">
        <v>0.57599999999999996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178</v>
      </c>
      <c r="AU1235" s="263" t="s">
        <v>89</v>
      </c>
      <c r="AV1235" s="14" t="s">
        <v>89</v>
      </c>
      <c r="AW1235" s="14" t="s">
        <v>36</v>
      </c>
      <c r="AX1235" s="14" t="s">
        <v>79</v>
      </c>
      <c r="AY1235" s="263" t="s">
        <v>170</v>
      </c>
    </row>
    <row r="1236" s="15" customFormat="1">
      <c r="A1236" s="15"/>
      <c r="B1236" s="264"/>
      <c r="C1236" s="265"/>
      <c r="D1236" s="244" t="s">
        <v>178</v>
      </c>
      <c r="E1236" s="266" t="s">
        <v>1</v>
      </c>
      <c r="F1236" s="267" t="s">
        <v>183</v>
      </c>
      <c r="G1236" s="265"/>
      <c r="H1236" s="268">
        <v>0.57599999999999996</v>
      </c>
      <c r="I1236" s="269"/>
      <c r="J1236" s="265"/>
      <c r="K1236" s="265"/>
      <c r="L1236" s="270"/>
      <c r="M1236" s="271"/>
      <c r="N1236" s="272"/>
      <c r="O1236" s="272"/>
      <c r="P1236" s="272"/>
      <c r="Q1236" s="272"/>
      <c r="R1236" s="272"/>
      <c r="S1236" s="272"/>
      <c r="T1236" s="273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4" t="s">
        <v>178</v>
      </c>
      <c r="AU1236" s="274" t="s">
        <v>89</v>
      </c>
      <c r="AV1236" s="15" t="s">
        <v>176</v>
      </c>
      <c r="AW1236" s="15" t="s">
        <v>36</v>
      </c>
      <c r="AX1236" s="15" t="s">
        <v>87</v>
      </c>
      <c r="AY1236" s="274" t="s">
        <v>170</v>
      </c>
    </row>
    <row r="1237" s="2" customFormat="1" ht="24.15" customHeight="1">
      <c r="A1237" s="39"/>
      <c r="B1237" s="40"/>
      <c r="C1237" s="228" t="s">
        <v>1102</v>
      </c>
      <c r="D1237" s="228" t="s">
        <v>172</v>
      </c>
      <c r="E1237" s="229" t="s">
        <v>1103</v>
      </c>
      <c r="F1237" s="230" t="s">
        <v>1104</v>
      </c>
      <c r="G1237" s="231" t="s">
        <v>192</v>
      </c>
      <c r="H1237" s="232">
        <v>5.8799999999999999</v>
      </c>
      <c r="I1237" s="233"/>
      <c r="J1237" s="234">
        <f>ROUND(I1237*H1237,2)</f>
        <v>0</v>
      </c>
      <c r="K1237" s="235"/>
      <c r="L1237" s="45"/>
      <c r="M1237" s="236" t="s">
        <v>1</v>
      </c>
      <c r="N1237" s="237" t="s">
        <v>44</v>
      </c>
      <c r="O1237" s="92"/>
      <c r="P1237" s="238">
        <f>O1237*H1237</f>
        <v>0</v>
      </c>
      <c r="Q1237" s="238">
        <v>0</v>
      </c>
      <c r="R1237" s="238">
        <f>Q1237*H1237</f>
        <v>0</v>
      </c>
      <c r="S1237" s="238">
        <v>1.8</v>
      </c>
      <c r="T1237" s="239">
        <f>S1237*H1237</f>
        <v>10.584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40" t="s">
        <v>176</v>
      </c>
      <c r="AT1237" s="240" t="s">
        <v>172</v>
      </c>
      <c r="AU1237" s="240" t="s">
        <v>89</v>
      </c>
      <c r="AY1237" s="18" t="s">
        <v>170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87</v>
      </c>
      <c r="BK1237" s="241">
        <f>ROUND(I1237*H1237,2)</f>
        <v>0</v>
      </c>
      <c r="BL1237" s="18" t="s">
        <v>176</v>
      </c>
      <c r="BM1237" s="240" t="s">
        <v>1105</v>
      </c>
    </row>
    <row r="1238" s="13" customFormat="1">
      <c r="A1238" s="13"/>
      <c r="B1238" s="242"/>
      <c r="C1238" s="243"/>
      <c r="D1238" s="244" t="s">
        <v>178</v>
      </c>
      <c r="E1238" s="245" t="s">
        <v>1</v>
      </c>
      <c r="F1238" s="246" t="s">
        <v>1106</v>
      </c>
      <c r="G1238" s="243"/>
      <c r="H1238" s="245" t="s">
        <v>1</v>
      </c>
      <c r="I1238" s="247"/>
      <c r="J1238" s="243"/>
      <c r="K1238" s="243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178</v>
      </c>
      <c r="AU1238" s="252" t="s">
        <v>89</v>
      </c>
      <c r="AV1238" s="13" t="s">
        <v>87</v>
      </c>
      <c r="AW1238" s="13" t="s">
        <v>36</v>
      </c>
      <c r="AX1238" s="13" t="s">
        <v>79</v>
      </c>
      <c r="AY1238" s="252" t="s">
        <v>170</v>
      </c>
    </row>
    <row r="1239" s="13" customFormat="1">
      <c r="A1239" s="13"/>
      <c r="B1239" s="242"/>
      <c r="C1239" s="243"/>
      <c r="D1239" s="244" t="s">
        <v>178</v>
      </c>
      <c r="E1239" s="245" t="s">
        <v>1</v>
      </c>
      <c r="F1239" s="246" t="s">
        <v>1107</v>
      </c>
      <c r="G1239" s="243"/>
      <c r="H1239" s="245" t="s">
        <v>1</v>
      </c>
      <c r="I1239" s="247"/>
      <c r="J1239" s="243"/>
      <c r="K1239" s="243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178</v>
      </c>
      <c r="AU1239" s="252" t="s">
        <v>89</v>
      </c>
      <c r="AV1239" s="13" t="s">
        <v>87</v>
      </c>
      <c r="AW1239" s="13" t="s">
        <v>36</v>
      </c>
      <c r="AX1239" s="13" t="s">
        <v>79</v>
      </c>
      <c r="AY1239" s="252" t="s">
        <v>170</v>
      </c>
    </row>
    <row r="1240" s="14" customFormat="1">
      <c r="A1240" s="14"/>
      <c r="B1240" s="253"/>
      <c r="C1240" s="254"/>
      <c r="D1240" s="244" t="s">
        <v>178</v>
      </c>
      <c r="E1240" s="255" t="s">
        <v>1</v>
      </c>
      <c r="F1240" s="256" t="s">
        <v>1108</v>
      </c>
      <c r="G1240" s="254"/>
      <c r="H1240" s="257">
        <v>5.8799999999999999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3" t="s">
        <v>178</v>
      </c>
      <c r="AU1240" s="263" t="s">
        <v>89</v>
      </c>
      <c r="AV1240" s="14" t="s">
        <v>89</v>
      </c>
      <c r="AW1240" s="14" t="s">
        <v>36</v>
      </c>
      <c r="AX1240" s="14" t="s">
        <v>79</v>
      </c>
      <c r="AY1240" s="263" t="s">
        <v>170</v>
      </c>
    </row>
    <row r="1241" s="15" customFormat="1">
      <c r="A1241" s="15"/>
      <c r="B1241" s="264"/>
      <c r="C1241" s="265"/>
      <c r="D1241" s="244" t="s">
        <v>178</v>
      </c>
      <c r="E1241" s="266" t="s">
        <v>1</v>
      </c>
      <c r="F1241" s="267" t="s">
        <v>183</v>
      </c>
      <c r="G1241" s="265"/>
      <c r="H1241" s="268">
        <v>5.8799999999999999</v>
      </c>
      <c r="I1241" s="269"/>
      <c r="J1241" s="265"/>
      <c r="K1241" s="265"/>
      <c r="L1241" s="270"/>
      <c r="M1241" s="271"/>
      <c r="N1241" s="272"/>
      <c r="O1241" s="272"/>
      <c r="P1241" s="272"/>
      <c r="Q1241" s="272"/>
      <c r="R1241" s="272"/>
      <c r="S1241" s="272"/>
      <c r="T1241" s="273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4" t="s">
        <v>178</v>
      </c>
      <c r="AU1241" s="274" t="s">
        <v>89</v>
      </c>
      <c r="AV1241" s="15" t="s">
        <v>176</v>
      </c>
      <c r="AW1241" s="15" t="s">
        <v>36</v>
      </c>
      <c r="AX1241" s="15" t="s">
        <v>87</v>
      </c>
      <c r="AY1241" s="274" t="s">
        <v>170</v>
      </c>
    </row>
    <row r="1242" s="2" customFormat="1" ht="14.4" customHeight="1">
      <c r="A1242" s="39"/>
      <c r="B1242" s="40"/>
      <c r="C1242" s="228" t="s">
        <v>1109</v>
      </c>
      <c r="D1242" s="228" t="s">
        <v>172</v>
      </c>
      <c r="E1242" s="229" t="s">
        <v>1110</v>
      </c>
      <c r="F1242" s="230" t="s">
        <v>1111</v>
      </c>
      <c r="G1242" s="231" t="s">
        <v>192</v>
      </c>
      <c r="H1242" s="232">
        <v>8.5440000000000005</v>
      </c>
      <c r="I1242" s="233"/>
      <c r="J1242" s="234">
        <f>ROUND(I1242*H1242,2)</f>
        <v>0</v>
      </c>
      <c r="K1242" s="235"/>
      <c r="L1242" s="45"/>
      <c r="M1242" s="236" t="s">
        <v>1</v>
      </c>
      <c r="N1242" s="237" t="s">
        <v>44</v>
      </c>
      <c r="O1242" s="92"/>
      <c r="P1242" s="238">
        <f>O1242*H1242</f>
        <v>0</v>
      </c>
      <c r="Q1242" s="238">
        <v>0</v>
      </c>
      <c r="R1242" s="238">
        <f>Q1242*H1242</f>
        <v>0</v>
      </c>
      <c r="S1242" s="238">
        <v>2.3999999999999999</v>
      </c>
      <c r="T1242" s="239">
        <f>S1242*H1242</f>
        <v>20.505600000000001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0" t="s">
        <v>176</v>
      </c>
      <c r="AT1242" s="240" t="s">
        <v>172</v>
      </c>
      <c r="AU1242" s="240" t="s">
        <v>89</v>
      </c>
      <c r="AY1242" s="18" t="s">
        <v>170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87</v>
      </c>
      <c r="BK1242" s="241">
        <f>ROUND(I1242*H1242,2)</f>
        <v>0</v>
      </c>
      <c r="BL1242" s="18" t="s">
        <v>176</v>
      </c>
      <c r="BM1242" s="240" t="s">
        <v>1112</v>
      </c>
    </row>
    <row r="1243" s="13" customFormat="1">
      <c r="A1243" s="13"/>
      <c r="B1243" s="242"/>
      <c r="C1243" s="243"/>
      <c r="D1243" s="244" t="s">
        <v>178</v>
      </c>
      <c r="E1243" s="245" t="s">
        <v>1</v>
      </c>
      <c r="F1243" s="246" t="s">
        <v>1099</v>
      </c>
      <c r="G1243" s="243"/>
      <c r="H1243" s="245" t="s">
        <v>1</v>
      </c>
      <c r="I1243" s="247"/>
      <c r="J1243" s="243"/>
      <c r="K1243" s="243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178</v>
      </c>
      <c r="AU1243" s="252" t="s">
        <v>89</v>
      </c>
      <c r="AV1243" s="13" t="s">
        <v>87</v>
      </c>
      <c r="AW1243" s="13" t="s">
        <v>36</v>
      </c>
      <c r="AX1243" s="13" t="s">
        <v>79</v>
      </c>
      <c r="AY1243" s="252" t="s">
        <v>170</v>
      </c>
    </row>
    <row r="1244" s="13" customFormat="1">
      <c r="A1244" s="13"/>
      <c r="B1244" s="242"/>
      <c r="C1244" s="243"/>
      <c r="D1244" s="244" t="s">
        <v>178</v>
      </c>
      <c r="E1244" s="245" t="s">
        <v>1</v>
      </c>
      <c r="F1244" s="246" t="s">
        <v>1113</v>
      </c>
      <c r="G1244" s="243"/>
      <c r="H1244" s="245" t="s">
        <v>1</v>
      </c>
      <c r="I1244" s="247"/>
      <c r="J1244" s="243"/>
      <c r="K1244" s="243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178</v>
      </c>
      <c r="AU1244" s="252" t="s">
        <v>89</v>
      </c>
      <c r="AV1244" s="13" t="s">
        <v>87</v>
      </c>
      <c r="AW1244" s="13" t="s">
        <v>36</v>
      </c>
      <c r="AX1244" s="13" t="s">
        <v>79</v>
      </c>
      <c r="AY1244" s="252" t="s">
        <v>170</v>
      </c>
    </row>
    <row r="1245" s="14" customFormat="1">
      <c r="A1245" s="14"/>
      <c r="B1245" s="253"/>
      <c r="C1245" s="254"/>
      <c r="D1245" s="244" t="s">
        <v>178</v>
      </c>
      <c r="E1245" s="255" t="s">
        <v>1</v>
      </c>
      <c r="F1245" s="256" t="s">
        <v>1114</v>
      </c>
      <c r="G1245" s="254"/>
      <c r="H1245" s="257">
        <v>2.2109999999999999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178</v>
      </c>
      <c r="AU1245" s="263" t="s">
        <v>89</v>
      </c>
      <c r="AV1245" s="14" t="s">
        <v>89</v>
      </c>
      <c r="AW1245" s="14" t="s">
        <v>36</v>
      </c>
      <c r="AX1245" s="14" t="s">
        <v>79</v>
      </c>
      <c r="AY1245" s="263" t="s">
        <v>170</v>
      </c>
    </row>
    <row r="1246" s="14" customFormat="1">
      <c r="A1246" s="14"/>
      <c r="B1246" s="253"/>
      <c r="C1246" s="254"/>
      <c r="D1246" s="244" t="s">
        <v>178</v>
      </c>
      <c r="E1246" s="255" t="s">
        <v>1</v>
      </c>
      <c r="F1246" s="256" t="s">
        <v>1115</v>
      </c>
      <c r="G1246" s="254"/>
      <c r="H1246" s="257">
        <v>4.8620000000000001</v>
      </c>
      <c r="I1246" s="258"/>
      <c r="J1246" s="254"/>
      <c r="K1246" s="254"/>
      <c r="L1246" s="259"/>
      <c r="M1246" s="260"/>
      <c r="N1246" s="261"/>
      <c r="O1246" s="261"/>
      <c r="P1246" s="261"/>
      <c r="Q1246" s="261"/>
      <c r="R1246" s="261"/>
      <c r="S1246" s="261"/>
      <c r="T1246" s="26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3" t="s">
        <v>178</v>
      </c>
      <c r="AU1246" s="263" t="s">
        <v>89</v>
      </c>
      <c r="AV1246" s="14" t="s">
        <v>89</v>
      </c>
      <c r="AW1246" s="14" t="s">
        <v>36</v>
      </c>
      <c r="AX1246" s="14" t="s">
        <v>79</v>
      </c>
      <c r="AY1246" s="263" t="s">
        <v>170</v>
      </c>
    </row>
    <row r="1247" s="14" customFormat="1">
      <c r="A1247" s="14"/>
      <c r="B1247" s="253"/>
      <c r="C1247" s="254"/>
      <c r="D1247" s="244" t="s">
        <v>178</v>
      </c>
      <c r="E1247" s="255" t="s">
        <v>1</v>
      </c>
      <c r="F1247" s="256" t="s">
        <v>1116</v>
      </c>
      <c r="G1247" s="254"/>
      <c r="H1247" s="257">
        <v>0.29899999999999999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178</v>
      </c>
      <c r="AU1247" s="263" t="s">
        <v>89</v>
      </c>
      <c r="AV1247" s="14" t="s">
        <v>89</v>
      </c>
      <c r="AW1247" s="14" t="s">
        <v>36</v>
      </c>
      <c r="AX1247" s="14" t="s">
        <v>79</v>
      </c>
      <c r="AY1247" s="263" t="s">
        <v>170</v>
      </c>
    </row>
    <row r="1248" s="14" customFormat="1">
      <c r="A1248" s="14"/>
      <c r="B1248" s="253"/>
      <c r="C1248" s="254"/>
      <c r="D1248" s="244" t="s">
        <v>178</v>
      </c>
      <c r="E1248" s="255" t="s">
        <v>1</v>
      </c>
      <c r="F1248" s="256" t="s">
        <v>1117</v>
      </c>
      <c r="G1248" s="254"/>
      <c r="H1248" s="257">
        <v>1.1000000000000001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178</v>
      </c>
      <c r="AU1248" s="263" t="s">
        <v>89</v>
      </c>
      <c r="AV1248" s="14" t="s">
        <v>89</v>
      </c>
      <c r="AW1248" s="14" t="s">
        <v>36</v>
      </c>
      <c r="AX1248" s="14" t="s">
        <v>79</v>
      </c>
      <c r="AY1248" s="263" t="s">
        <v>170</v>
      </c>
    </row>
    <row r="1249" s="16" customFormat="1">
      <c r="A1249" s="16"/>
      <c r="B1249" s="275"/>
      <c r="C1249" s="276"/>
      <c r="D1249" s="244" t="s">
        <v>178</v>
      </c>
      <c r="E1249" s="277" t="s">
        <v>1</v>
      </c>
      <c r="F1249" s="278" t="s">
        <v>221</v>
      </c>
      <c r="G1249" s="276"/>
      <c r="H1249" s="279">
        <v>8.4720000000000013</v>
      </c>
      <c r="I1249" s="280"/>
      <c r="J1249" s="276"/>
      <c r="K1249" s="276"/>
      <c r="L1249" s="281"/>
      <c r="M1249" s="282"/>
      <c r="N1249" s="283"/>
      <c r="O1249" s="283"/>
      <c r="P1249" s="283"/>
      <c r="Q1249" s="283"/>
      <c r="R1249" s="283"/>
      <c r="S1249" s="283"/>
      <c r="T1249" s="284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5" t="s">
        <v>178</v>
      </c>
      <c r="AU1249" s="285" t="s">
        <v>89</v>
      </c>
      <c r="AV1249" s="16" t="s">
        <v>189</v>
      </c>
      <c r="AW1249" s="16" t="s">
        <v>36</v>
      </c>
      <c r="AX1249" s="16" t="s">
        <v>79</v>
      </c>
      <c r="AY1249" s="285" t="s">
        <v>170</v>
      </c>
    </row>
    <row r="1250" s="13" customFormat="1">
      <c r="A1250" s="13"/>
      <c r="B1250" s="242"/>
      <c r="C1250" s="243"/>
      <c r="D1250" s="244" t="s">
        <v>178</v>
      </c>
      <c r="E1250" s="245" t="s">
        <v>1</v>
      </c>
      <c r="F1250" s="246" t="s">
        <v>1118</v>
      </c>
      <c r="G1250" s="243"/>
      <c r="H1250" s="245" t="s">
        <v>1</v>
      </c>
      <c r="I1250" s="247"/>
      <c r="J1250" s="243"/>
      <c r="K1250" s="243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178</v>
      </c>
      <c r="AU1250" s="252" t="s">
        <v>89</v>
      </c>
      <c r="AV1250" s="13" t="s">
        <v>87</v>
      </c>
      <c r="AW1250" s="13" t="s">
        <v>36</v>
      </c>
      <c r="AX1250" s="13" t="s">
        <v>79</v>
      </c>
      <c r="AY1250" s="252" t="s">
        <v>170</v>
      </c>
    </row>
    <row r="1251" s="14" customFormat="1">
      <c r="A1251" s="14"/>
      <c r="B1251" s="253"/>
      <c r="C1251" s="254"/>
      <c r="D1251" s="244" t="s">
        <v>178</v>
      </c>
      <c r="E1251" s="255" t="s">
        <v>1</v>
      </c>
      <c r="F1251" s="256" t="s">
        <v>1119</v>
      </c>
      <c r="G1251" s="254"/>
      <c r="H1251" s="257">
        <v>0.071999999999999995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178</v>
      </c>
      <c r="AU1251" s="263" t="s">
        <v>89</v>
      </c>
      <c r="AV1251" s="14" t="s">
        <v>89</v>
      </c>
      <c r="AW1251" s="14" t="s">
        <v>36</v>
      </c>
      <c r="AX1251" s="14" t="s">
        <v>79</v>
      </c>
      <c r="AY1251" s="263" t="s">
        <v>170</v>
      </c>
    </row>
    <row r="1252" s="16" customFormat="1">
      <c r="A1252" s="16"/>
      <c r="B1252" s="275"/>
      <c r="C1252" s="276"/>
      <c r="D1252" s="244" t="s">
        <v>178</v>
      </c>
      <c r="E1252" s="277" t="s">
        <v>1</v>
      </c>
      <c r="F1252" s="278" t="s">
        <v>221</v>
      </c>
      <c r="G1252" s="276"/>
      <c r="H1252" s="279">
        <v>0.071999999999999995</v>
      </c>
      <c r="I1252" s="280"/>
      <c r="J1252" s="276"/>
      <c r="K1252" s="276"/>
      <c r="L1252" s="281"/>
      <c r="M1252" s="282"/>
      <c r="N1252" s="283"/>
      <c r="O1252" s="283"/>
      <c r="P1252" s="283"/>
      <c r="Q1252" s="283"/>
      <c r="R1252" s="283"/>
      <c r="S1252" s="283"/>
      <c r="T1252" s="284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T1252" s="285" t="s">
        <v>178</v>
      </c>
      <c r="AU1252" s="285" t="s">
        <v>89</v>
      </c>
      <c r="AV1252" s="16" t="s">
        <v>189</v>
      </c>
      <c r="AW1252" s="16" t="s">
        <v>36</v>
      </c>
      <c r="AX1252" s="16" t="s">
        <v>79</v>
      </c>
      <c r="AY1252" s="285" t="s">
        <v>170</v>
      </c>
    </row>
    <row r="1253" s="15" customFormat="1">
      <c r="A1253" s="15"/>
      <c r="B1253" s="264"/>
      <c r="C1253" s="265"/>
      <c r="D1253" s="244" t="s">
        <v>178</v>
      </c>
      <c r="E1253" s="266" t="s">
        <v>1</v>
      </c>
      <c r="F1253" s="267" t="s">
        <v>183</v>
      </c>
      <c r="G1253" s="265"/>
      <c r="H1253" s="268">
        <v>8.5440000000000005</v>
      </c>
      <c r="I1253" s="269"/>
      <c r="J1253" s="265"/>
      <c r="K1253" s="265"/>
      <c r="L1253" s="270"/>
      <c r="M1253" s="271"/>
      <c r="N1253" s="272"/>
      <c r="O1253" s="272"/>
      <c r="P1253" s="272"/>
      <c r="Q1253" s="272"/>
      <c r="R1253" s="272"/>
      <c r="S1253" s="272"/>
      <c r="T1253" s="273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74" t="s">
        <v>178</v>
      </c>
      <c r="AU1253" s="274" t="s">
        <v>89</v>
      </c>
      <c r="AV1253" s="15" t="s">
        <v>176</v>
      </c>
      <c r="AW1253" s="15" t="s">
        <v>36</v>
      </c>
      <c r="AX1253" s="15" t="s">
        <v>87</v>
      </c>
      <c r="AY1253" s="274" t="s">
        <v>170</v>
      </c>
    </row>
    <row r="1254" s="2" customFormat="1" ht="14.4" customHeight="1">
      <c r="A1254" s="39"/>
      <c r="B1254" s="40"/>
      <c r="C1254" s="228" t="s">
        <v>1120</v>
      </c>
      <c r="D1254" s="228" t="s">
        <v>172</v>
      </c>
      <c r="E1254" s="229" t="s">
        <v>1121</v>
      </c>
      <c r="F1254" s="230" t="s">
        <v>1122</v>
      </c>
      <c r="G1254" s="231" t="s">
        <v>192</v>
      </c>
      <c r="H1254" s="232">
        <v>8.9589999999999996</v>
      </c>
      <c r="I1254" s="233"/>
      <c r="J1254" s="234">
        <f>ROUND(I1254*H1254,2)</f>
        <v>0</v>
      </c>
      <c r="K1254" s="235"/>
      <c r="L1254" s="45"/>
      <c r="M1254" s="236" t="s">
        <v>1</v>
      </c>
      <c r="N1254" s="237" t="s">
        <v>44</v>
      </c>
      <c r="O1254" s="92"/>
      <c r="P1254" s="238">
        <f>O1254*H1254</f>
        <v>0</v>
      </c>
      <c r="Q1254" s="238">
        <v>0</v>
      </c>
      <c r="R1254" s="238">
        <f>Q1254*H1254</f>
        <v>0</v>
      </c>
      <c r="S1254" s="238">
        <v>2.3999999999999999</v>
      </c>
      <c r="T1254" s="239">
        <f>S1254*H1254</f>
        <v>21.5016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40" t="s">
        <v>176</v>
      </c>
      <c r="AT1254" s="240" t="s">
        <v>172</v>
      </c>
      <c r="AU1254" s="240" t="s">
        <v>89</v>
      </c>
      <c r="AY1254" s="18" t="s">
        <v>170</v>
      </c>
      <c r="BE1254" s="241">
        <f>IF(N1254="základní",J1254,0)</f>
        <v>0</v>
      </c>
      <c r="BF1254" s="241">
        <f>IF(N1254="snížená",J1254,0)</f>
        <v>0</v>
      </c>
      <c r="BG1254" s="241">
        <f>IF(N1254="zákl. přenesená",J1254,0)</f>
        <v>0</v>
      </c>
      <c r="BH1254" s="241">
        <f>IF(N1254="sníž. přenesená",J1254,0)</f>
        <v>0</v>
      </c>
      <c r="BI1254" s="241">
        <f>IF(N1254="nulová",J1254,0)</f>
        <v>0</v>
      </c>
      <c r="BJ1254" s="18" t="s">
        <v>87</v>
      </c>
      <c r="BK1254" s="241">
        <f>ROUND(I1254*H1254,2)</f>
        <v>0</v>
      </c>
      <c r="BL1254" s="18" t="s">
        <v>176</v>
      </c>
      <c r="BM1254" s="240" t="s">
        <v>1123</v>
      </c>
    </row>
    <row r="1255" s="13" customFormat="1">
      <c r="A1255" s="13"/>
      <c r="B1255" s="242"/>
      <c r="C1255" s="243"/>
      <c r="D1255" s="244" t="s">
        <v>178</v>
      </c>
      <c r="E1255" s="245" t="s">
        <v>1</v>
      </c>
      <c r="F1255" s="246" t="s">
        <v>1124</v>
      </c>
      <c r="G1255" s="243"/>
      <c r="H1255" s="245" t="s">
        <v>1</v>
      </c>
      <c r="I1255" s="247"/>
      <c r="J1255" s="243"/>
      <c r="K1255" s="243"/>
      <c r="L1255" s="248"/>
      <c r="M1255" s="249"/>
      <c r="N1255" s="250"/>
      <c r="O1255" s="250"/>
      <c r="P1255" s="250"/>
      <c r="Q1255" s="250"/>
      <c r="R1255" s="250"/>
      <c r="S1255" s="250"/>
      <c r="T1255" s="25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2" t="s">
        <v>178</v>
      </c>
      <c r="AU1255" s="252" t="s">
        <v>89</v>
      </c>
      <c r="AV1255" s="13" t="s">
        <v>87</v>
      </c>
      <c r="AW1255" s="13" t="s">
        <v>36</v>
      </c>
      <c r="AX1255" s="13" t="s">
        <v>79</v>
      </c>
      <c r="AY1255" s="252" t="s">
        <v>170</v>
      </c>
    </row>
    <row r="1256" s="13" customFormat="1">
      <c r="A1256" s="13"/>
      <c r="B1256" s="242"/>
      <c r="C1256" s="243"/>
      <c r="D1256" s="244" t="s">
        <v>178</v>
      </c>
      <c r="E1256" s="245" t="s">
        <v>1</v>
      </c>
      <c r="F1256" s="246" t="s">
        <v>1125</v>
      </c>
      <c r="G1256" s="243"/>
      <c r="H1256" s="245" t="s">
        <v>1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178</v>
      </c>
      <c r="AU1256" s="252" t="s">
        <v>89</v>
      </c>
      <c r="AV1256" s="13" t="s">
        <v>87</v>
      </c>
      <c r="AW1256" s="13" t="s">
        <v>36</v>
      </c>
      <c r="AX1256" s="13" t="s">
        <v>79</v>
      </c>
      <c r="AY1256" s="252" t="s">
        <v>170</v>
      </c>
    </row>
    <row r="1257" s="14" customFormat="1">
      <c r="A1257" s="14"/>
      <c r="B1257" s="253"/>
      <c r="C1257" s="254"/>
      <c r="D1257" s="244" t="s">
        <v>178</v>
      </c>
      <c r="E1257" s="255" t="s">
        <v>1</v>
      </c>
      <c r="F1257" s="256" t="s">
        <v>1126</v>
      </c>
      <c r="G1257" s="254"/>
      <c r="H1257" s="257">
        <v>3.806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178</v>
      </c>
      <c r="AU1257" s="263" t="s">
        <v>89</v>
      </c>
      <c r="AV1257" s="14" t="s">
        <v>89</v>
      </c>
      <c r="AW1257" s="14" t="s">
        <v>36</v>
      </c>
      <c r="AX1257" s="14" t="s">
        <v>79</v>
      </c>
      <c r="AY1257" s="263" t="s">
        <v>170</v>
      </c>
    </row>
    <row r="1258" s="14" customFormat="1">
      <c r="A1258" s="14"/>
      <c r="B1258" s="253"/>
      <c r="C1258" s="254"/>
      <c r="D1258" s="244" t="s">
        <v>178</v>
      </c>
      <c r="E1258" s="255" t="s">
        <v>1</v>
      </c>
      <c r="F1258" s="256" t="s">
        <v>1127</v>
      </c>
      <c r="G1258" s="254"/>
      <c r="H1258" s="257">
        <v>3.4729999999999999</v>
      </c>
      <c r="I1258" s="258"/>
      <c r="J1258" s="254"/>
      <c r="K1258" s="254"/>
      <c r="L1258" s="259"/>
      <c r="M1258" s="260"/>
      <c r="N1258" s="261"/>
      <c r="O1258" s="261"/>
      <c r="P1258" s="261"/>
      <c r="Q1258" s="261"/>
      <c r="R1258" s="261"/>
      <c r="S1258" s="261"/>
      <c r="T1258" s="26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3" t="s">
        <v>178</v>
      </c>
      <c r="AU1258" s="263" t="s">
        <v>89</v>
      </c>
      <c r="AV1258" s="14" t="s">
        <v>89</v>
      </c>
      <c r="AW1258" s="14" t="s">
        <v>36</v>
      </c>
      <c r="AX1258" s="14" t="s">
        <v>79</v>
      </c>
      <c r="AY1258" s="263" t="s">
        <v>170</v>
      </c>
    </row>
    <row r="1259" s="13" customFormat="1">
      <c r="A1259" s="13"/>
      <c r="B1259" s="242"/>
      <c r="C1259" s="243"/>
      <c r="D1259" s="244" t="s">
        <v>178</v>
      </c>
      <c r="E1259" s="245" t="s">
        <v>1</v>
      </c>
      <c r="F1259" s="246" t="s">
        <v>1128</v>
      </c>
      <c r="G1259" s="243"/>
      <c r="H1259" s="245" t="s">
        <v>1</v>
      </c>
      <c r="I1259" s="247"/>
      <c r="J1259" s="243"/>
      <c r="K1259" s="243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178</v>
      </c>
      <c r="AU1259" s="252" t="s">
        <v>89</v>
      </c>
      <c r="AV1259" s="13" t="s">
        <v>87</v>
      </c>
      <c r="AW1259" s="13" t="s">
        <v>36</v>
      </c>
      <c r="AX1259" s="13" t="s">
        <v>79</v>
      </c>
      <c r="AY1259" s="252" t="s">
        <v>170</v>
      </c>
    </row>
    <row r="1260" s="14" customFormat="1">
      <c r="A1260" s="14"/>
      <c r="B1260" s="253"/>
      <c r="C1260" s="254"/>
      <c r="D1260" s="244" t="s">
        <v>178</v>
      </c>
      <c r="E1260" s="255" t="s">
        <v>1</v>
      </c>
      <c r="F1260" s="256" t="s">
        <v>1129</v>
      </c>
      <c r="G1260" s="254"/>
      <c r="H1260" s="257">
        <v>1.6799999999999999</v>
      </c>
      <c r="I1260" s="258"/>
      <c r="J1260" s="254"/>
      <c r="K1260" s="254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3" t="s">
        <v>178</v>
      </c>
      <c r="AU1260" s="263" t="s">
        <v>89</v>
      </c>
      <c r="AV1260" s="14" t="s">
        <v>89</v>
      </c>
      <c r="AW1260" s="14" t="s">
        <v>36</v>
      </c>
      <c r="AX1260" s="14" t="s">
        <v>79</v>
      </c>
      <c r="AY1260" s="263" t="s">
        <v>170</v>
      </c>
    </row>
    <row r="1261" s="15" customFormat="1">
      <c r="A1261" s="15"/>
      <c r="B1261" s="264"/>
      <c r="C1261" s="265"/>
      <c r="D1261" s="244" t="s">
        <v>178</v>
      </c>
      <c r="E1261" s="266" t="s">
        <v>1</v>
      </c>
      <c r="F1261" s="267" t="s">
        <v>183</v>
      </c>
      <c r="G1261" s="265"/>
      <c r="H1261" s="268">
        <v>8.9589999999999996</v>
      </c>
      <c r="I1261" s="269"/>
      <c r="J1261" s="265"/>
      <c r="K1261" s="265"/>
      <c r="L1261" s="270"/>
      <c r="M1261" s="271"/>
      <c r="N1261" s="272"/>
      <c r="O1261" s="272"/>
      <c r="P1261" s="272"/>
      <c r="Q1261" s="272"/>
      <c r="R1261" s="272"/>
      <c r="S1261" s="272"/>
      <c r="T1261" s="273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74" t="s">
        <v>178</v>
      </c>
      <c r="AU1261" s="274" t="s">
        <v>89</v>
      </c>
      <c r="AV1261" s="15" t="s">
        <v>176</v>
      </c>
      <c r="AW1261" s="15" t="s">
        <v>36</v>
      </c>
      <c r="AX1261" s="15" t="s">
        <v>87</v>
      </c>
      <c r="AY1261" s="274" t="s">
        <v>170</v>
      </c>
    </row>
    <row r="1262" s="2" customFormat="1" ht="24.15" customHeight="1">
      <c r="A1262" s="39"/>
      <c r="B1262" s="40"/>
      <c r="C1262" s="228" t="s">
        <v>1130</v>
      </c>
      <c r="D1262" s="228" t="s">
        <v>172</v>
      </c>
      <c r="E1262" s="229" t="s">
        <v>1131</v>
      </c>
      <c r="F1262" s="230" t="s">
        <v>1132</v>
      </c>
      <c r="G1262" s="231" t="s">
        <v>192</v>
      </c>
      <c r="H1262" s="232">
        <v>1.3999999999999999</v>
      </c>
      <c r="I1262" s="233"/>
      <c r="J1262" s="234">
        <f>ROUND(I1262*H1262,2)</f>
        <v>0</v>
      </c>
      <c r="K1262" s="235"/>
      <c r="L1262" s="45"/>
      <c r="M1262" s="236" t="s">
        <v>1</v>
      </c>
      <c r="N1262" s="237" t="s">
        <v>44</v>
      </c>
      <c r="O1262" s="92"/>
      <c r="P1262" s="238">
        <f>O1262*H1262</f>
        <v>0</v>
      </c>
      <c r="Q1262" s="238">
        <v>0</v>
      </c>
      <c r="R1262" s="238">
        <f>Q1262*H1262</f>
        <v>0</v>
      </c>
      <c r="S1262" s="238">
        <v>2.3999999999999999</v>
      </c>
      <c r="T1262" s="239">
        <f>S1262*H1262</f>
        <v>3.3599999999999999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0" t="s">
        <v>176</v>
      </c>
      <c r="AT1262" s="240" t="s">
        <v>172</v>
      </c>
      <c r="AU1262" s="240" t="s">
        <v>89</v>
      </c>
      <c r="AY1262" s="18" t="s">
        <v>170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87</v>
      </c>
      <c r="BK1262" s="241">
        <f>ROUND(I1262*H1262,2)</f>
        <v>0</v>
      </c>
      <c r="BL1262" s="18" t="s">
        <v>176</v>
      </c>
      <c r="BM1262" s="240" t="s">
        <v>1133</v>
      </c>
    </row>
    <row r="1263" s="13" customFormat="1">
      <c r="A1263" s="13"/>
      <c r="B1263" s="242"/>
      <c r="C1263" s="243"/>
      <c r="D1263" s="244" t="s">
        <v>178</v>
      </c>
      <c r="E1263" s="245" t="s">
        <v>1</v>
      </c>
      <c r="F1263" s="246" t="s">
        <v>1106</v>
      </c>
      <c r="G1263" s="243"/>
      <c r="H1263" s="245" t="s">
        <v>1</v>
      </c>
      <c r="I1263" s="247"/>
      <c r="J1263" s="243"/>
      <c r="K1263" s="243"/>
      <c r="L1263" s="248"/>
      <c r="M1263" s="249"/>
      <c r="N1263" s="250"/>
      <c r="O1263" s="250"/>
      <c r="P1263" s="250"/>
      <c r="Q1263" s="250"/>
      <c r="R1263" s="250"/>
      <c r="S1263" s="250"/>
      <c r="T1263" s="25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2" t="s">
        <v>178</v>
      </c>
      <c r="AU1263" s="252" t="s">
        <v>89</v>
      </c>
      <c r="AV1263" s="13" t="s">
        <v>87</v>
      </c>
      <c r="AW1263" s="13" t="s">
        <v>36</v>
      </c>
      <c r="AX1263" s="13" t="s">
        <v>79</v>
      </c>
      <c r="AY1263" s="252" t="s">
        <v>170</v>
      </c>
    </row>
    <row r="1264" s="13" customFormat="1">
      <c r="A1264" s="13"/>
      <c r="B1264" s="242"/>
      <c r="C1264" s="243"/>
      <c r="D1264" s="244" t="s">
        <v>178</v>
      </c>
      <c r="E1264" s="245" t="s">
        <v>1</v>
      </c>
      <c r="F1264" s="246" t="s">
        <v>1134</v>
      </c>
      <c r="G1264" s="243"/>
      <c r="H1264" s="245" t="s">
        <v>1</v>
      </c>
      <c r="I1264" s="247"/>
      <c r="J1264" s="243"/>
      <c r="K1264" s="243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178</v>
      </c>
      <c r="AU1264" s="252" t="s">
        <v>89</v>
      </c>
      <c r="AV1264" s="13" t="s">
        <v>87</v>
      </c>
      <c r="AW1264" s="13" t="s">
        <v>36</v>
      </c>
      <c r="AX1264" s="13" t="s">
        <v>79</v>
      </c>
      <c r="AY1264" s="252" t="s">
        <v>170</v>
      </c>
    </row>
    <row r="1265" s="14" customFormat="1">
      <c r="A1265" s="14"/>
      <c r="B1265" s="253"/>
      <c r="C1265" s="254"/>
      <c r="D1265" s="244" t="s">
        <v>178</v>
      </c>
      <c r="E1265" s="255" t="s">
        <v>1</v>
      </c>
      <c r="F1265" s="256" t="s">
        <v>1135</v>
      </c>
      <c r="G1265" s="254"/>
      <c r="H1265" s="257">
        <v>1.3999999999999999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178</v>
      </c>
      <c r="AU1265" s="263" t="s">
        <v>89</v>
      </c>
      <c r="AV1265" s="14" t="s">
        <v>89</v>
      </c>
      <c r="AW1265" s="14" t="s">
        <v>36</v>
      </c>
      <c r="AX1265" s="14" t="s">
        <v>79</v>
      </c>
      <c r="AY1265" s="263" t="s">
        <v>170</v>
      </c>
    </row>
    <row r="1266" s="15" customFormat="1">
      <c r="A1266" s="15"/>
      <c r="B1266" s="264"/>
      <c r="C1266" s="265"/>
      <c r="D1266" s="244" t="s">
        <v>178</v>
      </c>
      <c r="E1266" s="266" t="s">
        <v>1</v>
      </c>
      <c r="F1266" s="267" t="s">
        <v>183</v>
      </c>
      <c r="G1266" s="265"/>
      <c r="H1266" s="268">
        <v>1.3999999999999999</v>
      </c>
      <c r="I1266" s="269"/>
      <c r="J1266" s="265"/>
      <c r="K1266" s="265"/>
      <c r="L1266" s="270"/>
      <c r="M1266" s="271"/>
      <c r="N1266" s="272"/>
      <c r="O1266" s="272"/>
      <c r="P1266" s="272"/>
      <c r="Q1266" s="272"/>
      <c r="R1266" s="272"/>
      <c r="S1266" s="272"/>
      <c r="T1266" s="27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74" t="s">
        <v>178</v>
      </c>
      <c r="AU1266" s="274" t="s">
        <v>89</v>
      </c>
      <c r="AV1266" s="15" t="s">
        <v>176</v>
      </c>
      <c r="AW1266" s="15" t="s">
        <v>36</v>
      </c>
      <c r="AX1266" s="15" t="s">
        <v>87</v>
      </c>
      <c r="AY1266" s="274" t="s">
        <v>170</v>
      </c>
    </row>
    <row r="1267" s="2" customFormat="1" ht="37.8" customHeight="1">
      <c r="A1267" s="39"/>
      <c r="B1267" s="40"/>
      <c r="C1267" s="228" t="s">
        <v>1136</v>
      </c>
      <c r="D1267" s="228" t="s">
        <v>172</v>
      </c>
      <c r="E1267" s="229" t="s">
        <v>1137</v>
      </c>
      <c r="F1267" s="230" t="s">
        <v>1138</v>
      </c>
      <c r="G1267" s="231" t="s">
        <v>192</v>
      </c>
      <c r="H1267" s="232">
        <v>7.1349999999999998</v>
      </c>
      <c r="I1267" s="233"/>
      <c r="J1267" s="234">
        <f>ROUND(I1267*H1267,2)</f>
        <v>0</v>
      </c>
      <c r="K1267" s="235"/>
      <c r="L1267" s="45"/>
      <c r="M1267" s="236" t="s">
        <v>1</v>
      </c>
      <c r="N1267" s="237" t="s">
        <v>44</v>
      </c>
      <c r="O1267" s="92"/>
      <c r="P1267" s="238">
        <f>O1267*H1267</f>
        <v>0</v>
      </c>
      <c r="Q1267" s="238">
        <v>0</v>
      </c>
      <c r="R1267" s="238">
        <f>Q1267*H1267</f>
        <v>0</v>
      </c>
      <c r="S1267" s="238">
        <v>2.2000000000000002</v>
      </c>
      <c r="T1267" s="239">
        <f>S1267*H1267</f>
        <v>15.697000000000001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40" t="s">
        <v>176</v>
      </c>
      <c r="AT1267" s="240" t="s">
        <v>172</v>
      </c>
      <c r="AU1267" s="240" t="s">
        <v>89</v>
      </c>
      <c r="AY1267" s="18" t="s">
        <v>170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8" t="s">
        <v>87</v>
      </c>
      <c r="BK1267" s="241">
        <f>ROUND(I1267*H1267,2)</f>
        <v>0</v>
      </c>
      <c r="BL1267" s="18" t="s">
        <v>176</v>
      </c>
      <c r="BM1267" s="240" t="s">
        <v>1139</v>
      </c>
    </row>
    <row r="1268" s="13" customFormat="1">
      <c r="A1268" s="13"/>
      <c r="B1268" s="242"/>
      <c r="C1268" s="243"/>
      <c r="D1268" s="244" t="s">
        <v>178</v>
      </c>
      <c r="E1268" s="245" t="s">
        <v>1</v>
      </c>
      <c r="F1268" s="246" t="s">
        <v>179</v>
      </c>
      <c r="G1268" s="243"/>
      <c r="H1268" s="245" t="s">
        <v>1</v>
      </c>
      <c r="I1268" s="247"/>
      <c r="J1268" s="243"/>
      <c r="K1268" s="243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178</v>
      </c>
      <c r="AU1268" s="252" t="s">
        <v>89</v>
      </c>
      <c r="AV1268" s="13" t="s">
        <v>87</v>
      </c>
      <c r="AW1268" s="13" t="s">
        <v>36</v>
      </c>
      <c r="AX1268" s="13" t="s">
        <v>79</v>
      </c>
      <c r="AY1268" s="252" t="s">
        <v>170</v>
      </c>
    </row>
    <row r="1269" s="13" customFormat="1">
      <c r="A1269" s="13"/>
      <c r="B1269" s="242"/>
      <c r="C1269" s="243"/>
      <c r="D1269" s="244" t="s">
        <v>178</v>
      </c>
      <c r="E1269" s="245" t="s">
        <v>1</v>
      </c>
      <c r="F1269" s="246" t="s">
        <v>1140</v>
      </c>
      <c r="G1269" s="243"/>
      <c r="H1269" s="245" t="s">
        <v>1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178</v>
      </c>
      <c r="AU1269" s="252" t="s">
        <v>89</v>
      </c>
      <c r="AV1269" s="13" t="s">
        <v>87</v>
      </c>
      <c r="AW1269" s="13" t="s">
        <v>36</v>
      </c>
      <c r="AX1269" s="13" t="s">
        <v>79</v>
      </c>
      <c r="AY1269" s="252" t="s">
        <v>170</v>
      </c>
    </row>
    <row r="1270" s="14" customFormat="1">
      <c r="A1270" s="14"/>
      <c r="B1270" s="253"/>
      <c r="C1270" s="254"/>
      <c r="D1270" s="244" t="s">
        <v>178</v>
      </c>
      <c r="E1270" s="255" t="s">
        <v>1</v>
      </c>
      <c r="F1270" s="256" t="s">
        <v>1141</v>
      </c>
      <c r="G1270" s="254"/>
      <c r="H1270" s="257">
        <v>3.7749999999999999</v>
      </c>
      <c r="I1270" s="258"/>
      <c r="J1270" s="254"/>
      <c r="K1270" s="254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178</v>
      </c>
      <c r="AU1270" s="263" t="s">
        <v>89</v>
      </c>
      <c r="AV1270" s="14" t="s">
        <v>89</v>
      </c>
      <c r="AW1270" s="14" t="s">
        <v>36</v>
      </c>
      <c r="AX1270" s="14" t="s">
        <v>79</v>
      </c>
      <c r="AY1270" s="263" t="s">
        <v>170</v>
      </c>
    </row>
    <row r="1271" s="13" customFormat="1">
      <c r="A1271" s="13"/>
      <c r="B1271" s="242"/>
      <c r="C1271" s="243"/>
      <c r="D1271" s="244" t="s">
        <v>178</v>
      </c>
      <c r="E1271" s="245" t="s">
        <v>1</v>
      </c>
      <c r="F1271" s="246" t="s">
        <v>230</v>
      </c>
      <c r="G1271" s="243"/>
      <c r="H1271" s="245" t="s">
        <v>1</v>
      </c>
      <c r="I1271" s="247"/>
      <c r="J1271" s="243"/>
      <c r="K1271" s="243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178</v>
      </c>
      <c r="AU1271" s="252" t="s">
        <v>89</v>
      </c>
      <c r="AV1271" s="13" t="s">
        <v>87</v>
      </c>
      <c r="AW1271" s="13" t="s">
        <v>36</v>
      </c>
      <c r="AX1271" s="13" t="s">
        <v>79</v>
      </c>
      <c r="AY1271" s="252" t="s">
        <v>170</v>
      </c>
    </row>
    <row r="1272" s="13" customFormat="1">
      <c r="A1272" s="13"/>
      <c r="B1272" s="242"/>
      <c r="C1272" s="243"/>
      <c r="D1272" s="244" t="s">
        <v>178</v>
      </c>
      <c r="E1272" s="245" t="s">
        <v>1</v>
      </c>
      <c r="F1272" s="246" t="s">
        <v>1142</v>
      </c>
      <c r="G1272" s="243"/>
      <c r="H1272" s="245" t="s">
        <v>1</v>
      </c>
      <c r="I1272" s="247"/>
      <c r="J1272" s="243"/>
      <c r="K1272" s="243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178</v>
      </c>
      <c r="AU1272" s="252" t="s">
        <v>89</v>
      </c>
      <c r="AV1272" s="13" t="s">
        <v>87</v>
      </c>
      <c r="AW1272" s="13" t="s">
        <v>36</v>
      </c>
      <c r="AX1272" s="13" t="s">
        <v>79</v>
      </c>
      <c r="AY1272" s="252" t="s">
        <v>170</v>
      </c>
    </row>
    <row r="1273" s="13" customFormat="1">
      <c r="A1273" s="13"/>
      <c r="B1273" s="242"/>
      <c r="C1273" s="243"/>
      <c r="D1273" s="244" t="s">
        <v>178</v>
      </c>
      <c r="E1273" s="245" t="s">
        <v>1</v>
      </c>
      <c r="F1273" s="246" t="s">
        <v>944</v>
      </c>
      <c r="G1273" s="243"/>
      <c r="H1273" s="245" t="s">
        <v>1</v>
      </c>
      <c r="I1273" s="247"/>
      <c r="J1273" s="243"/>
      <c r="K1273" s="243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178</v>
      </c>
      <c r="AU1273" s="252" t="s">
        <v>89</v>
      </c>
      <c r="AV1273" s="13" t="s">
        <v>87</v>
      </c>
      <c r="AW1273" s="13" t="s">
        <v>36</v>
      </c>
      <c r="AX1273" s="13" t="s">
        <v>79</v>
      </c>
      <c r="AY1273" s="252" t="s">
        <v>170</v>
      </c>
    </row>
    <row r="1274" s="14" customFormat="1">
      <c r="A1274" s="14"/>
      <c r="B1274" s="253"/>
      <c r="C1274" s="254"/>
      <c r="D1274" s="244" t="s">
        <v>178</v>
      </c>
      <c r="E1274" s="255" t="s">
        <v>1</v>
      </c>
      <c r="F1274" s="256" t="s">
        <v>398</v>
      </c>
      <c r="G1274" s="254"/>
      <c r="H1274" s="257">
        <v>1.6799999999999999</v>
      </c>
      <c r="I1274" s="258"/>
      <c r="J1274" s="254"/>
      <c r="K1274" s="254"/>
      <c r="L1274" s="259"/>
      <c r="M1274" s="260"/>
      <c r="N1274" s="261"/>
      <c r="O1274" s="261"/>
      <c r="P1274" s="261"/>
      <c r="Q1274" s="261"/>
      <c r="R1274" s="261"/>
      <c r="S1274" s="261"/>
      <c r="T1274" s="26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3" t="s">
        <v>178</v>
      </c>
      <c r="AU1274" s="263" t="s">
        <v>89</v>
      </c>
      <c r="AV1274" s="14" t="s">
        <v>89</v>
      </c>
      <c r="AW1274" s="14" t="s">
        <v>36</v>
      </c>
      <c r="AX1274" s="14" t="s">
        <v>79</v>
      </c>
      <c r="AY1274" s="263" t="s">
        <v>170</v>
      </c>
    </row>
    <row r="1275" s="13" customFormat="1">
      <c r="A1275" s="13"/>
      <c r="B1275" s="242"/>
      <c r="C1275" s="243"/>
      <c r="D1275" s="244" t="s">
        <v>178</v>
      </c>
      <c r="E1275" s="245" t="s">
        <v>1</v>
      </c>
      <c r="F1275" s="246" t="s">
        <v>397</v>
      </c>
      <c r="G1275" s="243"/>
      <c r="H1275" s="245" t="s">
        <v>1</v>
      </c>
      <c r="I1275" s="247"/>
      <c r="J1275" s="243"/>
      <c r="K1275" s="243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178</v>
      </c>
      <c r="AU1275" s="252" t="s">
        <v>89</v>
      </c>
      <c r="AV1275" s="13" t="s">
        <v>87</v>
      </c>
      <c r="AW1275" s="13" t="s">
        <v>36</v>
      </c>
      <c r="AX1275" s="13" t="s">
        <v>79</v>
      </c>
      <c r="AY1275" s="252" t="s">
        <v>170</v>
      </c>
    </row>
    <row r="1276" s="14" customFormat="1">
      <c r="A1276" s="14"/>
      <c r="B1276" s="253"/>
      <c r="C1276" s="254"/>
      <c r="D1276" s="244" t="s">
        <v>178</v>
      </c>
      <c r="E1276" s="255" t="s">
        <v>1</v>
      </c>
      <c r="F1276" s="256" t="s">
        <v>398</v>
      </c>
      <c r="G1276" s="254"/>
      <c r="H1276" s="257">
        <v>1.6799999999999999</v>
      </c>
      <c r="I1276" s="258"/>
      <c r="J1276" s="254"/>
      <c r="K1276" s="254"/>
      <c r="L1276" s="259"/>
      <c r="M1276" s="260"/>
      <c r="N1276" s="261"/>
      <c r="O1276" s="261"/>
      <c r="P1276" s="261"/>
      <c r="Q1276" s="261"/>
      <c r="R1276" s="261"/>
      <c r="S1276" s="261"/>
      <c r="T1276" s="26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3" t="s">
        <v>178</v>
      </c>
      <c r="AU1276" s="263" t="s">
        <v>89</v>
      </c>
      <c r="AV1276" s="14" t="s">
        <v>89</v>
      </c>
      <c r="AW1276" s="14" t="s">
        <v>36</v>
      </c>
      <c r="AX1276" s="14" t="s">
        <v>79</v>
      </c>
      <c r="AY1276" s="263" t="s">
        <v>170</v>
      </c>
    </row>
    <row r="1277" s="15" customFormat="1">
      <c r="A1277" s="15"/>
      <c r="B1277" s="264"/>
      <c r="C1277" s="265"/>
      <c r="D1277" s="244" t="s">
        <v>178</v>
      </c>
      <c r="E1277" s="266" t="s">
        <v>1</v>
      </c>
      <c r="F1277" s="267" t="s">
        <v>183</v>
      </c>
      <c r="G1277" s="265"/>
      <c r="H1277" s="268">
        <v>7.1349999999999998</v>
      </c>
      <c r="I1277" s="269"/>
      <c r="J1277" s="265"/>
      <c r="K1277" s="265"/>
      <c r="L1277" s="270"/>
      <c r="M1277" s="271"/>
      <c r="N1277" s="272"/>
      <c r="O1277" s="272"/>
      <c r="P1277" s="272"/>
      <c r="Q1277" s="272"/>
      <c r="R1277" s="272"/>
      <c r="S1277" s="272"/>
      <c r="T1277" s="273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74" t="s">
        <v>178</v>
      </c>
      <c r="AU1277" s="274" t="s">
        <v>89</v>
      </c>
      <c r="AV1277" s="15" t="s">
        <v>176</v>
      </c>
      <c r="AW1277" s="15" t="s">
        <v>36</v>
      </c>
      <c r="AX1277" s="15" t="s">
        <v>87</v>
      </c>
      <c r="AY1277" s="274" t="s">
        <v>170</v>
      </c>
    </row>
    <row r="1278" s="2" customFormat="1" ht="37.8" customHeight="1">
      <c r="A1278" s="39"/>
      <c r="B1278" s="40"/>
      <c r="C1278" s="228" t="s">
        <v>1143</v>
      </c>
      <c r="D1278" s="228" t="s">
        <v>172</v>
      </c>
      <c r="E1278" s="229" t="s">
        <v>1144</v>
      </c>
      <c r="F1278" s="230" t="s">
        <v>1145</v>
      </c>
      <c r="G1278" s="231" t="s">
        <v>192</v>
      </c>
      <c r="H1278" s="232">
        <v>0.14999999999999999</v>
      </c>
      <c r="I1278" s="233"/>
      <c r="J1278" s="234">
        <f>ROUND(I1278*H1278,2)</f>
        <v>0</v>
      </c>
      <c r="K1278" s="235"/>
      <c r="L1278" s="45"/>
      <c r="M1278" s="236" t="s">
        <v>1</v>
      </c>
      <c r="N1278" s="237" t="s">
        <v>44</v>
      </c>
      <c r="O1278" s="92"/>
      <c r="P1278" s="238">
        <f>O1278*H1278</f>
        <v>0</v>
      </c>
      <c r="Q1278" s="238">
        <v>0</v>
      </c>
      <c r="R1278" s="238">
        <f>Q1278*H1278</f>
        <v>0</v>
      </c>
      <c r="S1278" s="238">
        <v>2.2000000000000002</v>
      </c>
      <c r="T1278" s="239">
        <f>S1278*H1278</f>
        <v>0.33000000000000002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40" t="s">
        <v>176</v>
      </c>
      <c r="AT1278" s="240" t="s">
        <v>172</v>
      </c>
      <c r="AU1278" s="240" t="s">
        <v>89</v>
      </c>
      <c r="AY1278" s="18" t="s">
        <v>170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87</v>
      </c>
      <c r="BK1278" s="241">
        <f>ROUND(I1278*H1278,2)</f>
        <v>0</v>
      </c>
      <c r="BL1278" s="18" t="s">
        <v>176</v>
      </c>
      <c r="BM1278" s="240" t="s">
        <v>1146</v>
      </c>
    </row>
    <row r="1279" s="13" customFormat="1">
      <c r="A1279" s="13"/>
      <c r="B1279" s="242"/>
      <c r="C1279" s="243"/>
      <c r="D1279" s="244" t="s">
        <v>178</v>
      </c>
      <c r="E1279" s="245" t="s">
        <v>1</v>
      </c>
      <c r="F1279" s="246" t="s">
        <v>1099</v>
      </c>
      <c r="G1279" s="243"/>
      <c r="H1279" s="245" t="s">
        <v>1</v>
      </c>
      <c r="I1279" s="247"/>
      <c r="J1279" s="243"/>
      <c r="K1279" s="243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178</v>
      </c>
      <c r="AU1279" s="252" t="s">
        <v>89</v>
      </c>
      <c r="AV1279" s="13" t="s">
        <v>87</v>
      </c>
      <c r="AW1279" s="13" t="s">
        <v>36</v>
      </c>
      <c r="AX1279" s="13" t="s">
        <v>79</v>
      </c>
      <c r="AY1279" s="252" t="s">
        <v>170</v>
      </c>
    </row>
    <row r="1280" s="13" customFormat="1">
      <c r="A1280" s="13"/>
      <c r="B1280" s="242"/>
      <c r="C1280" s="243"/>
      <c r="D1280" s="244" t="s">
        <v>178</v>
      </c>
      <c r="E1280" s="245" t="s">
        <v>1</v>
      </c>
      <c r="F1280" s="246" t="s">
        <v>1147</v>
      </c>
      <c r="G1280" s="243"/>
      <c r="H1280" s="245" t="s">
        <v>1</v>
      </c>
      <c r="I1280" s="247"/>
      <c r="J1280" s="243"/>
      <c r="K1280" s="243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178</v>
      </c>
      <c r="AU1280" s="252" t="s">
        <v>89</v>
      </c>
      <c r="AV1280" s="13" t="s">
        <v>87</v>
      </c>
      <c r="AW1280" s="13" t="s">
        <v>36</v>
      </c>
      <c r="AX1280" s="13" t="s">
        <v>79</v>
      </c>
      <c r="AY1280" s="252" t="s">
        <v>170</v>
      </c>
    </row>
    <row r="1281" s="14" customFormat="1">
      <c r="A1281" s="14"/>
      <c r="B1281" s="253"/>
      <c r="C1281" s="254"/>
      <c r="D1281" s="244" t="s">
        <v>178</v>
      </c>
      <c r="E1281" s="255" t="s">
        <v>1</v>
      </c>
      <c r="F1281" s="256" t="s">
        <v>1148</v>
      </c>
      <c r="G1281" s="254"/>
      <c r="H1281" s="257">
        <v>0.14999999999999999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3" t="s">
        <v>178</v>
      </c>
      <c r="AU1281" s="263" t="s">
        <v>89</v>
      </c>
      <c r="AV1281" s="14" t="s">
        <v>89</v>
      </c>
      <c r="AW1281" s="14" t="s">
        <v>36</v>
      </c>
      <c r="AX1281" s="14" t="s">
        <v>79</v>
      </c>
      <c r="AY1281" s="263" t="s">
        <v>170</v>
      </c>
    </row>
    <row r="1282" s="15" customFormat="1">
      <c r="A1282" s="15"/>
      <c r="B1282" s="264"/>
      <c r="C1282" s="265"/>
      <c r="D1282" s="244" t="s">
        <v>178</v>
      </c>
      <c r="E1282" s="266" t="s">
        <v>1</v>
      </c>
      <c r="F1282" s="267" t="s">
        <v>183</v>
      </c>
      <c r="G1282" s="265"/>
      <c r="H1282" s="268">
        <v>0.14999999999999999</v>
      </c>
      <c r="I1282" s="269"/>
      <c r="J1282" s="265"/>
      <c r="K1282" s="265"/>
      <c r="L1282" s="270"/>
      <c r="M1282" s="271"/>
      <c r="N1282" s="272"/>
      <c r="O1282" s="272"/>
      <c r="P1282" s="272"/>
      <c r="Q1282" s="272"/>
      <c r="R1282" s="272"/>
      <c r="S1282" s="272"/>
      <c r="T1282" s="27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4" t="s">
        <v>178</v>
      </c>
      <c r="AU1282" s="274" t="s">
        <v>89</v>
      </c>
      <c r="AV1282" s="15" t="s">
        <v>176</v>
      </c>
      <c r="AW1282" s="15" t="s">
        <v>36</v>
      </c>
      <c r="AX1282" s="15" t="s">
        <v>87</v>
      </c>
      <c r="AY1282" s="274" t="s">
        <v>170</v>
      </c>
    </row>
    <row r="1283" s="2" customFormat="1" ht="24.15" customHeight="1">
      <c r="A1283" s="39"/>
      <c r="B1283" s="40"/>
      <c r="C1283" s="228" t="s">
        <v>1149</v>
      </c>
      <c r="D1283" s="228" t="s">
        <v>172</v>
      </c>
      <c r="E1283" s="229" t="s">
        <v>1150</v>
      </c>
      <c r="F1283" s="230" t="s">
        <v>1151</v>
      </c>
      <c r="G1283" s="231" t="s">
        <v>192</v>
      </c>
      <c r="H1283" s="232">
        <v>7.1349999999999998</v>
      </c>
      <c r="I1283" s="233"/>
      <c r="J1283" s="234">
        <f>ROUND(I1283*H1283,2)</f>
        <v>0</v>
      </c>
      <c r="K1283" s="235"/>
      <c r="L1283" s="45"/>
      <c r="M1283" s="236" t="s">
        <v>1</v>
      </c>
      <c r="N1283" s="237" t="s">
        <v>44</v>
      </c>
      <c r="O1283" s="92"/>
      <c r="P1283" s="238">
        <f>O1283*H1283</f>
        <v>0</v>
      </c>
      <c r="Q1283" s="238">
        <v>0</v>
      </c>
      <c r="R1283" s="238">
        <f>Q1283*H1283</f>
        <v>0</v>
      </c>
      <c r="S1283" s="238">
        <v>0.043999999999999997</v>
      </c>
      <c r="T1283" s="239">
        <f>S1283*H1283</f>
        <v>0.31394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40" t="s">
        <v>176</v>
      </c>
      <c r="AT1283" s="240" t="s">
        <v>172</v>
      </c>
      <c r="AU1283" s="240" t="s">
        <v>89</v>
      </c>
      <c r="AY1283" s="18" t="s">
        <v>170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8" t="s">
        <v>87</v>
      </c>
      <c r="BK1283" s="241">
        <f>ROUND(I1283*H1283,2)</f>
        <v>0</v>
      </c>
      <c r="BL1283" s="18" t="s">
        <v>176</v>
      </c>
      <c r="BM1283" s="240" t="s">
        <v>1152</v>
      </c>
    </row>
    <row r="1284" s="13" customFormat="1">
      <c r="A1284" s="13"/>
      <c r="B1284" s="242"/>
      <c r="C1284" s="243"/>
      <c r="D1284" s="244" t="s">
        <v>178</v>
      </c>
      <c r="E1284" s="245" t="s">
        <v>1</v>
      </c>
      <c r="F1284" s="246" t="s">
        <v>179</v>
      </c>
      <c r="G1284" s="243"/>
      <c r="H1284" s="245" t="s">
        <v>1</v>
      </c>
      <c r="I1284" s="247"/>
      <c r="J1284" s="243"/>
      <c r="K1284" s="243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178</v>
      </c>
      <c r="AU1284" s="252" t="s">
        <v>89</v>
      </c>
      <c r="AV1284" s="13" t="s">
        <v>87</v>
      </c>
      <c r="AW1284" s="13" t="s">
        <v>36</v>
      </c>
      <c r="AX1284" s="13" t="s">
        <v>79</v>
      </c>
      <c r="AY1284" s="252" t="s">
        <v>170</v>
      </c>
    </row>
    <row r="1285" s="13" customFormat="1">
      <c r="A1285" s="13"/>
      <c r="B1285" s="242"/>
      <c r="C1285" s="243"/>
      <c r="D1285" s="244" t="s">
        <v>178</v>
      </c>
      <c r="E1285" s="245" t="s">
        <v>1</v>
      </c>
      <c r="F1285" s="246" t="s">
        <v>1140</v>
      </c>
      <c r="G1285" s="243"/>
      <c r="H1285" s="245" t="s">
        <v>1</v>
      </c>
      <c r="I1285" s="247"/>
      <c r="J1285" s="243"/>
      <c r="K1285" s="243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178</v>
      </c>
      <c r="AU1285" s="252" t="s">
        <v>89</v>
      </c>
      <c r="AV1285" s="13" t="s">
        <v>87</v>
      </c>
      <c r="AW1285" s="13" t="s">
        <v>36</v>
      </c>
      <c r="AX1285" s="13" t="s">
        <v>79</v>
      </c>
      <c r="AY1285" s="252" t="s">
        <v>170</v>
      </c>
    </row>
    <row r="1286" s="14" customFormat="1">
      <c r="A1286" s="14"/>
      <c r="B1286" s="253"/>
      <c r="C1286" s="254"/>
      <c r="D1286" s="244" t="s">
        <v>178</v>
      </c>
      <c r="E1286" s="255" t="s">
        <v>1</v>
      </c>
      <c r="F1286" s="256" t="s">
        <v>1141</v>
      </c>
      <c r="G1286" s="254"/>
      <c r="H1286" s="257">
        <v>3.7749999999999999</v>
      </c>
      <c r="I1286" s="258"/>
      <c r="J1286" s="254"/>
      <c r="K1286" s="254"/>
      <c r="L1286" s="259"/>
      <c r="M1286" s="260"/>
      <c r="N1286" s="261"/>
      <c r="O1286" s="261"/>
      <c r="P1286" s="261"/>
      <c r="Q1286" s="261"/>
      <c r="R1286" s="261"/>
      <c r="S1286" s="261"/>
      <c r="T1286" s="26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3" t="s">
        <v>178</v>
      </c>
      <c r="AU1286" s="263" t="s">
        <v>89</v>
      </c>
      <c r="AV1286" s="14" t="s">
        <v>89</v>
      </c>
      <c r="AW1286" s="14" t="s">
        <v>36</v>
      </c>
      <c r="AX1286" s="14" t="s">
        <v>79</v>
      </c>
      <c r="AY1286" s="263" t="s">
        <v>170</v>
      </c>
    </row>
    <row r="1287" s="13" customFormat="1">
      <c r="A1287" s="13"/>
      <c r="B1287" s="242"/>
      <c r="C1287" s="243"/>
      <c r="D1287" s="244" t="s">
        <v>178</v>
      </c>
      <c r="E1287" s="245" t="s">
        <v>1</v>
      </c>
      <c r="F1287" s="246" t="s">
        <v>230</v>
      </c>
      <c r="G1287" s="243"/>
      <c r="H1287" s="245" t="s">
        <v>1</v>
      </c>
      <c r="I1287" s="247"/>
      <c r="J1287" s="243"/>
      <c r="K1287" s="243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178</v>
      </c>
      <c r="AU1287" s="252" t="s">
        <v>89</v>
      </c>
      <c r="AV1287" s="13" t="s">
        <v>87</v>
      </c>
      <c r="AW1287" s="13" t="s">
        <v>36</v>
      </c>
      <c r="AX1287" s="13" t="s">
        <v>79</v>
      </c>
      <c r="AY1287" s="252" t="s">
        <v>170</v>
      </c>
    </row>
    <row r="1288" s="13" customFormat="1">
      <c r="A1288" s="13"/>
      <c r="B1288" s="242"/>
      <c r="C1288" s="243"/>
      <c r="D1288" s="244" t="s">
        <v>178</v>
      </c>
      <c r="E1288" s="245" t="s">
        <v>1</v>
      </c>
      <c r="F1288" s="246" t="s">
        <v>1142</v>
      </c>
      <c r="G1288" s="243"/>
      <c r="H1288" s="245" t="s">
        <v>1</v>
      </c>
      <c r="I1288" s="247"/>
      <c r="J1288" s="243"/>
      <c r="K1288" s="243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178</v>
      </c>
      <c r="AU1288" s="252" t="s">
        <v>89</v>
      </c>
      <c r="AV1288" s="13" t="s">
        <v>87</v>
      </c>
      <c r="AW1288" s="13" t="s">
        <v>36</v>
      </c>
      <c r="AX1288" s="13" t="s">
        <v>79</v>
      </c>
      <c r="AY1288" s="252" t="s">
        <v>170</v>
      </c>
    </row>
    <row r="1289" s="13" customFormat="1">
      <c r="A1289" s="13"/>
      <c r="B1289" s="242"/>
      <c r="C1289" s="243"/>
      <c r="D1289" s="244" t="s">
        <v>178</v>
      </c>
      <c r="E1289" s="245" t="s">
        <v>1</v>
      </c>
      <c r="F1289" s="246" t="s">
        <v>944</v>
      </c>
      <c r="G1289" s="243"/>
      <c r="H1289" s="245" t="s">
        <v>1</v>
      </c>
      <c r="I1289" s="247"/>
      <c r="J1289" s="243"/>
      <c r="K1289" s="243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178</v>
      </c>
      <c r="AU1289" s="252" t="s">
        <v>89</v>
      </c>
      <c r="AV1289" s="13" t="s">
        <v>87</v>
      </c>
      <c r="AW1289" s="13" t="s">
        <v>36</v>
      </c>
      <c r="AX1289" s="13" t="s">
        <v>79</v>
      </c>
      <c r="AY1289" s="252" t="s">
        <v>170</v>
      </c>
    </row>
    <row r="1290" s="14" customFormat="1">
      <c r="A1290" s="14"/>
      <c r="B1290" s="253"/>
      <c r="C1290" s="254"/>
      <c r="D1290" s="244" t="s">
        <v>178</v>
      </c>
      <c r="E1290" s="255" t="s">
        <v>1</v>
      </c>
      <c r="F1290" s="256" t="s">
        <v>398</v>
      </c>
      <c r="G1290" s="254"/>
      <c r="H1290" s="257">
        <v>1.6799999999999999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178</v>
      </c>
      <c r="AU1290" s="263" t="s">
        <v>89</v>
      </c>
      <c r="AV1290" s="14" t="s">
        <v>89</v>
      </c>
      <c r="AW1290" s="14" t="s">
        <v>36</v>
      </c>
      <c r="AX1290" s="14" t="s">
        <v>79</v>
      </c>
      <c r="AY1290" s="263" t="s">
        <v>170</v>
      </c>
    </row>
    <row r="1291" s="13" customFormat="1">
      <c r="A1291" s="13"/>
      <c r="B1291" s="242"/>
      <c r="C1291" s="243"/>
      <c r="D1291" s="244" t="s">
        <v>178</v>
      </c>
      <c r="E1291" s="245" t="s">
        <v>1</v>
      </c>
      <c r="F1291" s="246" t="s">
        <v>397</v>
      </c>
      <c r="G1291" s="243"/>
      <c r="H1291" s="245" t="s">
        <v>1</v>
      </c>
      <c r="I1291" s="247"/>
      <c r="J1291" s="243"/>
      <c r="K1291" s="243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178</v>
      </c>
      <c r="AU1291" s="252" t="s">
        <v>89</v>
      </c>
      <c r="AV1291" s="13" t="s">
        <v>87</v>
      </c>
      <c r="AW1291" s="13" t="s">
        <v>36</v>
      </c>
      <c r="AX1291" s="13" t="s">
        <v>79</v>
      </c>
      <c r="AY1291" s="252" t="s">
        <v>170</v>
      </c>
    </row>
    <row r="1292" s="14" customFormat="1">
      <c r="A1292" s="14"/>
      <c r="B1292" s="253"/>
      <c r="C1292" s="254"/>
      <c r="D1292" s="244" t="s">
        <v>178</v>
      </c>
      <c r="E1292" s="255" t="s">
        <v>1</v>
      </c>
      <c r="F1292" s="256" t="s">
        <v>398</v>
      </c>
      <c r="G1292" s="254"/>
      <c r="H1292" s="257">
        <v>1.6799999999999999</v>
      </c>
      <c r="I1292" s="258"/>
      <c r="J1292" s="254"/>
      <c r="K1292" s="254"/>
      <c r="L1292" s="259"/>
      <c r="M1292" s="260"/>
      <c r="N1292" s="261"/>
      <c r="O1292" s="261"/>
      <c r="P1292" s="261"/>
      <c r="Q1292" s="261"/>
      <c r="R1292" s="261"/>
      <c r="S1292" s="261"/>
      <c r="T1292" s="26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3" t="s">
        <v>178</v>
      </c>
      <c r="AU1292" s="263" t="s">
        <v>89</v>
      </c>
      <c r="AV1292" s="14" t="s">
        <v>89</v>
      </c>
      <c r="AW1292" s="14" t="s">
        <v>36</v>
      </c>
      <c r="AX1292" s="14" t="s">
        <v>79</v>
      </c>
      <c r="AY1292" s="263" t="s">
        <v>170</v>
      </c>
    </row>
    <row r="1293" s="15" customFormat="1">
      <c r="A1293" s="15"/>
      <c r="B1293" s="264"/>
      <c r="C1293" s="265"/>
      <c r="D1293" s="244" t="s">
        <v>178</v>
      </c>
      <c r="E1293" s="266" t="s">
        <v>1</v>
      </c>
      <c r="F1293" s="267" t="s">
        <v>183</v>
      </c>
      <c r="G1293" s="265"/>
      <c r="H1293" s="268">
        <v>7.1349999999999998</v>
      </c>
      <c r="I1293" s="269"/>
      <c r="J1293" s="265"/>
      <c r="K1293" s="265"/>
      <c r="L1293" s="270"/>
      <c r="M1293" s="271"/>
      <c r="N1293" s="272"/>
      <c r="O1293" s="272"/>
      <c r="P1293" s="272"/>
      <c r="Q1293" s="272"/>
      <c r="R1293" s="272"/>
      <c r="S1293" s="272"/>
      <c r="T1293" s="273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4" t="s">
        <v>178</v>
      </c>
      <c r="AU1293" s="274" t="s">
        <v>89</v>
      </c>
      <c r="AV1293" s="15" t="s">
        <v>176</v>
      </c>
      <c r="AW1293" s="15" t="s">
        <v>36</v>
      </c>
      <c r="AX1293" s="15" t="s">
        <v>87</v>
      </c>
      <c r="AY1293" s="274" t="s">
        <v>170</v>
      </c>
    </row>
    <row r="1294" s="2" customFormat="1" ht="24.15" customHeight="1">
      <c r="A1294" s="39"/>
      <c r="B1294" s="40"/>
      <c r="C1294" s="228" t="s">
        <v>1153</v>
      </c>
      <c r="D1294" s="228" t="s">
        <v>172</v>
      </c>
      <c r="E1294" s="229" t="s">
        <v>1154</v>
      </c>
      <c r="F1294" s="230" t="s">
        <v>1155</v>
      </c>
      <c r="G1294" s="231" t="s">
        <v>192</v>
      </c>
      <c r="H1294" s="232">
        <v>0.14999999999999999</v>
      </c>
      <c r="I1294" s="233"/>
      <c r="J1294" s="234">
        <f>ROUND(I1294*H1294,2)</f>
        <v>0</v>
      </c>
      <c r="K1294" s="235"/>
      <c r="L1294" s="45"/>
      <c r="M1294" s="236" t="s">
        <v>1</v>
      </c>
      <c r="N1294" s="237" t="s">
        <v>44</v>
      </c>
      <c r="O1294" s="92"/>
      <c r="P1294" s="238">
        <f>O1294*H1294</f>
        <v>0</v>
      </c>
      <c r="Q1294" s="238">
        <v>0</v>
      </c>
      <c r="R1294" s="238">
        <f>Q1294*H1294</f>
        <v>0</v>
      </c>
      <c r="S1294" s="238">
        <v>0.029000000000000001</v>
      </c>
      <c r="T1294" s="239">
        <f>S1294*H1294</f>
        <v>0.0043499999999999997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40" t="s">
        <v>176</v>
      </c>
      <c r="AT1294" s="240" t="s">
        <v>172</v>
      </c>
      <c r="AU1294" s="240" t="s">
        <v>89</v>
      </c>
      <c r="AY1294" s="18" t="s">
        <v>170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87</v>
      </c>
      <c r="BK1294" s="241">
        <f>ROUND(I1294*H1294,2)</f>
        <v>0</v>
      </c>
      <c r="BL1294" s="18" t="s">
        <v>176</v>
      </c>
      <c r="BM1294" s="240" t="s">
        <v>1156</v>
      </c>
    </row>
    <row r="1295" s="13" customFormat="1">
      <c r="A1295" s="13"/>
      <c r="B1295" s="242"/>
      <c r="C1295" s="243"/>
      <c r="D1295" s="244" t="s">
        <v>178</v>
      </c>
      <c r="E1295" s="245" t="s">
        <v>1</v>
      </c>
      <c r="F1295" s="246" t="s">
        <v>1099</v>
      </c>
      <c r="G1295" s="243"/>
      <c r="H1295" s="245" t="s">
        <v>1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178</v>
      </c>
      <c r="AU1295" s="252" t="s">
        <v>89</v>
      </c>
      <c r="AV1295" s="13" t="s">
        <v>87</v>
      </c>
      <c r="AW1295" s="13" t="s">
        <v>36</v>
      </c>
      <c r="AX1295" s="13" t="s">
        <v>79</v>
      </c>
      <c r="AY1295" s="252" t="s">
        <v>170</v>
      </c>
    </row>
    <row r="1296" s="13" customFormat="1">
      <c r="A1296" s="13"/>
      <c r="B1296" s="242"/>
      <c r="C1296" s="243"/>
      <c r="D1296" s="244" t="s">
        <v>178</v>
      </c>
      <c r="E1296" s="245" t="s">
        <v>1</v>
      </c>
      <c r="F1296" s="246" t="s">
        <v>1147</v>
      </c>
      <c r="G1296" s="243"/>
      <c r="H1296" s="245" t="s">
        <v>1</v>
      </c>
      <c r="I1296" s="247"/>
      <c r="J1296" s="243"/>
      <c r="K1296" s="243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178</v>
      </c>
      <c r="AU1296" s="252" t="s">
        <v>89</v>
      </c>
      <c r="AV1296" s="13" t="s">
        <v>87</v>
      </c>
      <c r="AW1296" s="13" t="s">
        <v>36</v>
      </c>
      <c r="AX1296" s="13" t="s">
        <v>79</v>
      </c>
      <c r="AY1296" s="252" t="s">
        <v>170</v>
      </c>
    </row>
    <row r="1297" s="14" customFormat="1">
      <c r="A1297" s="14"/>
      <c r="B1297" s="253"/>
      <c r="C1297" s="254"/>
      <c r="D1297" s="244" t="s">
        <v>178</v>
      </c>
      <c r="E1297" s="255" t="s">
        <v>1</v>
      </c>
      <c r="F1297" s="256" t="s">
        <v>1148</v>
      </c>
      <c r="G1297" s="254"/>
      <c r="H1297" s="257">
        <v>0.14999999999999999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178</v>
      </c>
      <c r="AU1297" s="263" t="s">
        <v>89</v>
      </c>
      <c r="AV1297" s="14" t="s">
        <v>89</v>
      </c>
      <c r="AW1297" s="14" t="s">
        <v>36</v>
      </c>
      <c r="AX1297" s="14" t="s">
        <v>79</v>
      </c>
      <c r="AY1297" s="263" t="s">
        <v>170</v>
      </c>
    </row>
    <row r="1298" s="15" customFormat="1">
      <c r="A1298" s="15"/>
      <c r="B1298" s="264"/>
      <c r="C1298" s="265"/>
      <c r="D1298" s="244" t="s">
        <v>178</v>
      </c>
      <c r="E1298" s="266" t="s">
        <v>1</v>
      </c>
      <c r="F1298" s="267" t="s">
        <v>183</v>
      </c>
      <c r="G1298" s="265"/>
      <c r="H1298" s="268">
        <v>0.14999999999999999</v>
      </c>
      <c r="I1298" s="269"/>
      <c r="J1298" s="265"/>
      <c r="K1298" s="265"/>
      <c r="L1298" s="270"/>
      <c r="M1298" s="271"/>
      <c r="N1298" s="272"/>
      <c r="O1298" s="272"/>
      <c r="P1298" s="272"/>
      <c r="Q1298" s="272"/>
      <c r="R1298" s="272"/>
      <c r="S1298" s="272"/>
      <c r="T1298" s="273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4" t="s">
        <v>178</v>
      </c>
      <c r="AU1298" s="274" t="s">
        <v>89</v>
      </c>
      <c r="AV1298" s="15" t="s">
        <v>176</v>
      </c>
      <c r="AW1298" s="15" t="s">
        <v>36</v>
      </c>
      <c r="AX1298" s="15" t="s">
        <v>87</v>
      </c>
      <c r="AY1298" s="274" t="s">
        <v>170</v>
      </c>
    </row>
    <row r="1299" s="2" customFormat="1" ht="24.15" customHeight="1">
      <c r="A1299" s="39"/>
      <c r="B1299" s="40"/>
      <c r="C1299" s="228" t="s">
        <v>1157</v>
      </c>
      <c r="D1299" s="228" t="s">
        <v>172</v>
      </c>
      <c r="E1299" s="229" t="s">
        <v>1158</v>
      </c>
      <c r="F1299" s="230" t="s">
        <v>1159</v>
      </c>
      <c r="G1299" s="231" t="s">
        <v>590</v>
      </c>
      <c r="H1299" s="232">
        <v>18</v>
      </c>
      <c r="I1299" s="233"/>
      <c r="J1299" s="234">
        <f>ROUND(I1299*H1299,2)</f>
        <v>0</v>
      </c>
      <c r="K1299" s="235"/>
      <c r="L1299" s="45"/>
      <c r="M1299" s="236" t="s">
        <v>1</v>
      </c>
      <c r="N1299" s="237" t="s">
        <v>44</v>
      </c>
      <c r="O1299" s="92"/>
      <c r="P1299" s="238">
        <f>O1299*H1299</f>
        <v>0</v>
      </c>
      <c r="Q1299" s="238">
        <v>0</v>
      </c>
      <c r="R1299" s="238">
        <f>Q1299*H1299</f>
        <v>0</v>
      </c>
      <c r="S1299" s="238">
        <v>0</v>
      </c>
      <c r="T1299" s="239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40" t="s">
        <v>176</v>
      </c>
      <c r="AT1299" s="240" t="s">
        <v>172</v>
      </c>
      <c r="AU1299" s="240" t="s">
        <v>89</v>
      </c>
      <c r="AY1299" s="18" t="s">
        <v>170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8" t="s">
        <v>87</v>
      </c>
      <c r="BK1299" s="241">
        <f>ROUND(I1299*H1299,2)</f>
        <v>0</v>
      </c>
      <c r="BL1299" s="18" t="s">
        <v>176</v>
      </c>
      <c r="BM1299" s="240" t="s">
        <v>1160</v>
      </c>
    </row>
    <row r="1300" s="13" customFormat="1">
      <c r="A1300" s="13"/>
      <c r="B1300" s="242"/>
      <c r="C1300" s="243"/>
      <c r="D1300" s="244" t="s">
        <v>178</v>
      </c>
      <c r="E1300" s="245" t="s">
        <v>1</v>
      </c>
      <c r="F1300" s="246" t="s">
        <v>1099</v>
      </c>
      <c r="G1300" s="243"/>
      <c r="H1300" s="245" t="s">
        <v>1</v>
      </c>
      <c r="I1300" s="247"/>
      <c r="J1300" s="243"/>
      <c r="K1300" s="243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178</v>
      </c>
      <c r="AU1300" s="252" t="s">
        <v>89</v>
      </c>
      <c r="AV1300" s="13" t="s">
        <v>87</v>
      </c>
      <c r="AW1300" s="13" t="s">
        <v>36</v>
      </c>
      <c r="AX1300" s="13" t="s">
        <v>79</v>
      </c>
      <c r="AY1300" s="252" t="s">
        <v>170</v>
      </c>
    </row>
    <row r="1301" s="13" customFormat="1">
      <c r="A1301" s="13"/>
      <c r="B1301" s="242"/>
      <c r="C1301" s="243"/>
      <c r="D1301" s="244" t="s">
        <v>178</v>
      </c>
      <c r="E1301" s="245" t="s">
        <v>1</v>
      </c>
      <c r="F1301" s="246" t="s">
        <v>1161</v>
      </c>
      <c r="G1301" s="243"/>
      <c r="H1301" s="245" t="s">
        <v>1</v>
      </c>
      <c r="I1301" s="247"/>
      <c r="J1301" s="243"/>
      <c r="K1301" s="243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178</v>
      </c>
      <c r="AU1301" s="252" t="s">
        <v>89</v>
      </c>
      <c r="AV1301" s="13" t="s">
        <v>87</v>
      </c>
      <c r="AW1301" s="13" t="s">
        <v>36</v>
      </c>
      <c r="AX1301" s="13" t="s">
        <v>79</v>
      </c>
      <c r="AY1301" s="252" t="s">
        <v>170</v>
      </c>
    </row>
    <row r="1302" s="14" customFormat="1">
      <c r="A1302" s="14"/>
      <c r="B1302" s="253"/>
      <c r="C1302" s="254"/>
      <c r="D1302" s="244" t="s">
        <v>178</v>
      </c>
      <c r="E1302" s="255" t="s">
        <v>1</v>
      </c>
      <c r="F1302" s="256" t="s">
        <v>287</v>
      </c>
      <c r="G1302" s="254"/>
      <c r="H1302" s="257">
        <v>18</v>
      </c>
      <c r="I1302" s="258"/>
      <c r="J1302" s="254"/>
      <c r="K1302" s="254"/>
      <c r="L1302" s="259"/>
      <c r="M1302" s="260"/>
      <c r="N1302" s="261"/>
      <c r="O1302" s="261"/>
      <c r="P1302" s="261"/>
      <c r="Q1302" s="261"/>
      <c r="R1302" s="261"/>
      <c r="S1302" s="261"/>
      <c r="T1302" s="26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3" t="s">
        <v>178</v>
      </c>
      <c r="AU1302" s="263" t="s">
        <v>89</v>
      </c>
      <c r="AV1302" s="14" t="s">
        <v>89</v>
      </c>
      <c r="AW1302" s="14" t="s">
        <v>36</v>
      </c>
      <c r="AX1302" s="14" t="s">
        <v>79</v>
      </c>
      <c r="AY1302" s="263" t="s">
        <v>170</v>
      </c>
    </row>
    <row r="1303" s="15" customFormat="1">
      <c r="A1303" s="15"/>
      <c r="B1303" s="264"/>
      <c r="C1303" s="265"/>
      <c r="D1303" s="244" t="s">
        <v>178</v>
      </c>
      <c r="E1303" s="266" t="s">
        <v>1</v>
      </c>
      <c r="F1303" s="267" t="s">
        <v>183</v>
      </c>
      <c r="G1303" s="265"/>
      <c r="H1303" s="268">
        <v>18</v>
      </c>
      <c r="I1303" s="269"/>
      <c r="J1303" s="265"/>
      <c r="K1303" s="265"/>
      <c r="L1303" s="270"/>
      <c r="M1303" s="271"/>
      <c r="N1303" s="272"/>
      <c r="O1303" s="272"/>
      <c r="P1303" s="272"/>
      <c r="Q1303" s="272"/>
      <c r="R1303" s="272"/>
      <c r="S1303" s="272"/>
      <c r="T1303" s="273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4" t="s">
        <v>178</v>
      </c>
      <c r="AU1303" s="274" t="s">
        <v>89</v>
      </c>
      <c r="AV1303" s="15" t="s">
        <v>176</v>
      </c>
      <c r="AW1303" s="15" t="s">
        <v>36</v>
      </c>
      <c r="AX1303" s="15" t="s">
        <v>87</v>
      </c>
      <c r="AY1303" s="274" t="s">
        <v>170</v>
      </c>
    </row>
    <row r="1304" s="2" customFormat="1" ht="24.15" customHeight="1">
      <c r="A1304" s="39"/>
      <c r="B1304" s="40"/>
      <c r="C1304" s="228" t="s">
        <v>1162</v>
      </c>
      <c r="D1304" s="228" t="s">
        <v>172</v>
      </c>
      <c r="E1304" s="229" t="s">
        <v>1163</v>
      </c>
      <c r="F1304" s="230" t="s">
        <v>1164</v>
      </c>
      <c r="G1304" s="231" t="s">
        <v>590</v>
      </c>
      <c r="H1304" s="232">
        <v>24</v>
      </c>
      <c r="I1304" s="233"/>
      <c r="J1304" s="234">
        <f>ROUND(I1304*H1304,2)</f>
        <v>0</v>
      </c>
      <c r="K1304" s="235"/>
      <c r="L1304" s="45"/>
      <c r="M1304" s="236" t="s">
        <v>1</v>
      </c>
      <c r="N1304" s="237" t="s">
        <v>44</v>
      </c>
      <c r="O1304" s="92"/>
      <c r="P1304" s="238">
        <f>O1304*H1304</f>
        <v>0</v>
      </c>
      <c r="Q1304" s="238">
        <v>0</v>
      </c>
      <c r="R1304" s="238">
        <f>Q1304*H1304</f>
        <v>0</v>
      </c>
      <c r="S1304" s="238">
        <v>0.16500000000000001</v>
      </c>
      <c r="T1304" s="239">
        <f>S1304*H1304</f>
        <v>3.96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40" t="s">
        <v>176</v>
      </c>
      <c r="AT1304" s="240" t="s">
        <v>172</v>
      </c>
      <c r="AU1304" s="240" t="s">
        <v>89</v>
      </c>
      <c r="AY1304" s="18" t="s">
        <v>170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8" t="s">
        <v>87</v>
      </c>
      <c r="BK1304" s="241">
        <f>ROUND(I1304*H1304,2)</f>
        <v>0</v>
      </c>
      <c r="BL1304" s="18" t="s">
        <v>176</v>
      </c>
      <c r="BM1304" s="240" t="s">
        <v>1165</v>
      </c>
    </row>
    <row r="1305" s="13" customFormat="1">
      <c r="A1305" s="13"/>
      <c r="B1305" s="242"/>
      <c r="C1305" s="243"/>
      <c r="D1305" s="244" t="s">
        <v>178</v>
      </c>
      <c r="E1305" s="245" t="s">
        <v>1</v>
      </c>
      <c r="F1305" s="246" t="s">
        <v>1099</v>
      </c>
      <c r="G1305" s="243"/>
      <c r="H1305" s="245" t="s">
        <v>1</v>
      </c>
      <c r="I1305" s="247"/>
      <c r="J1305" s="243"/>
      <c r="K1305" s="243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178</v>
      </c>
      <c r="AU1305" s="252" t="s">
        <v>89</v>
      </c>
      <c r="AV1305" s="13" t="s">
        <v>87</v>
      </c>
      <c r="AW1305" s="13" t="s">
        <v>36</v>
      </c>
      <c r="AX1305" s="13" t="s">
        <v>79</v>
      </c>
      <c r="AY1305" s="252" t="s">
        <v>170</v>
      </c>
    </row>
    <row r="1306" s="13" customFormat="1">
      <c r="A1306" s="13"/>
      <c r="B1306" s="242"/>
      <c r="C1306" s="243"/>
      <c r="D1306" s="244" t="s">
        <v>178</v>
      </c>
      <c r="E1306" s="245" t="s">
        <v>1</v>
      </c>
      <c r="F1306" s="246" t="s">
        <v>1166</v>
      </c>
      <c r="G1306" s="243"/>
      <c r="H1306" s="245" t="s">
        <v>1</v>
      </c>
      <c r="I1306" s="247"/>
      <c r="J1306" s="243"/>
      <c r="K1306" s="243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178</v>
      </c>
      <c r="AU1306" s="252" t="s">
        <v>89</v>
      </c>
      <c r="AV1306" s="13" t="s">
        <v>87</v>
      </c>
      <c r="AW1306" s="13" t="s">
        <v>36</v>
      </c>
      <c r="AX1306" s="13" t="s">
        <v>79</v>
      </c>
      <c r="AY1306" s="252" t="s">
        <v>170</v>
      </c>
    </row>
    <row r="1307" s="14" customFormat="1">
      <c r="A1307" s="14"/>
      <c r="B1307" s="253"/>
      <c r="C1307" s="254"/>
      <c r="D1307" s="244" t="s">
        <v>178</v>
      </c>
      <c r="E1307" s="255" t="s">
        <v>1</v>
      </c>
      <c r="F1307" s="256" t="s">
        <v>1167</v>
      </c>
      <c r="G1307" s="254"/>
      <c r="H1307" s="257">
        <v>17</v>
      </c>
      <c r="I1307" s="258"/>
      <c r="J1307" s="254"/>
      <c r="K1307" s="254"/>
      <c r="L1307" s="259"/>
      <c r="M1307" s="260"/>
      <c r="N1307" s="261"/>
      <c r="O1307" s="261"/>
      <c r="P1307" s="261"/>
      <c r="Q1307" s="261"/>
      <c r="R1307" s="261"/>
      <c r="S1307" s="261"/>
      <c r="T1307" s="26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3" t="s">
        <v>178</v>
      </c>
      <c r="AU1307" s="263" t="s">
        <v>89</v>
      </c>
      <c r="AV1307" s="14" t="s">
        <v>89</v>
      </c>
      <c r="AW1307" s="14" t="s">
        <v>36</v>
      </c>
      <c r="AX1307" s="14" t="s">
        <v>79</v>
      </c>
      <c r="AY1307" s="263" t="s">
        <v>170</v>
      </c>
    </row>
    <row r="1308" s="14" customFormat="1">
      <c r="A1308" s="14"/>
      <c r="B1308" s="253"/>
      <c r="C1308" s="254"/>
      <c r="D1308" s="244" t="s">
        <v>178</v>
      </c>
      <c r="E1308" s="255" t="s">
        <v>1</v>
      </c>
      <c r="F1308" s="256" t="s">
        <v>1168</v>
      </c>
      <c r="G1308" s="254"/>
      <c r="H1308" s="257">
        <v>7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178</v>
      </c>
      <c r="AU1308" s="263" t="s">
        <v>89</v>
      </c>
      <c r="AV1308" s="14" t="s">
        <v>89</v>
      </c>
      <c r="AW1308" s="14" t="s">
        <v>36</v>
      </c>
      <c r="AX1308" s="14" t="s">
        <v>79</v>
      </c>
      <c r="AY1308" s="263" t="s">
        <v>170</v>
      </c>
    </row>
    <row r="1309" s="15" customFormat="1">
      <c r="A1309" s="15"/>
      <c r="B1309" s="264"/>
      <c r="C1309" s="265"/>
      <c r="D1309" s="244" t="s">
        <v>178</v>
      </c>
      <c r="E1309" s="266" t="s">
        <v>1</v>
      </c>
      <c r="F1309" s="267" t="s">
        <v>183</v>
      </c>
      <c r="G1309" s="265"/>
      <c r="H1309" s="268">
        <v>24</v>
      </c>
      <c r="I1309" s="269"/>
      <c r="J1309" s="265"/>
      <c r="K1309" s="265"/>
      <c r="L1309" s="270"/>
      <c r="M1309" s="271"/>
      <c r="N1309" s="272"/>
      <c r="O1309" s="272"/>
      <c r="P1309" s="272"/>
      <c r="Q1309" s="272"/>
      <c r="R1309" s="272"/>
      <c r="S1309" s="272"/>
      <c r="T1309" s="27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4" t="s">
        <v>178</v>
      </c>
      <c r="AU1309" s="274" t="s">
        <v>89</v>
      </c>
      <c r="AV1309" s="15" t="s">
        <v>176</v>
      </c>
      <c r="AW1309" s="15" t="s">
        <v>36</v>
      </c>
      <c r="AX1309" s="15" t="s">
        <v>87</v>
      </c>
      <c r="AY1309" s="274" t="s">
        <v>170</v>
      </c>
    </row>
    <row r="1310" s="2" customFormat="1" ht="24.15" customHeight="1">
      <c r="A1310" s="39"/>
      <c r="B1310" s="40"/>
      <c r="C1310" s="228" t="s">
        <v>1169</v>
      </c>
      <c r="D1310" s="228" t="s">
        <v>172</v>
      </c>
      <c r="E1310" s="229" t="s">
        <v>1170</v>
      </c>
      <c r="F1310" s="230" t="s">
        <v>1171</v>
      </c>
      <c r="G1310" s="231" t="s">
        <v>352</v>
      </c>
      <c r="H1310" s="232">
        <v>49.5</v>
      </c>
      <c r="I1310" s="233"/>
      <c r="J1310" s="234">
        <f>ROUND(I1310*H1310,2)</f>
        <v>0</v>
      </c>
      <c r="K1310" s="235"/>
      <c r="L1310" s="45"/>
      <c r="M1310" s="236" t="s">
        <v>1</v>
      </c>
      <c r="N1310" s="237" t="s">
        <v>44</v>
      </c>
      <c r="O1310" s="92"/>
      <c r="P1310" s="238">
        <f>O1310*H1310</f>
        <v>0</v>
      </c>
      <c r="Q1310" s="238">
        <v>0</v>
      </c>
      <c r="R1310" s="238">
        <f>Q1310*H1310</f>
        <v>0</v>
      </c>
      <c r="S1310" s="238">
        <v>0.00248</v>
      </c>
      <c r="T1310" s="239">
        <f>S1310*H1310</f>
        <v>0.12275999999999999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40" t="s">
        <v>176</v>
      </c>
      <c r="AT1310" s="240" t="s">
        <v>172</v>
      </c>
      <c r="AU1310" s="240" t="s">
        <v>89</v>
      </c>
      <c r="AY1310" s="18" t="s">
        <v>170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8" t="s">
        <v>87</v>
      </c>
      <c r="BK1310" s="241">
        <f>ROUND(I1310*H1310,2)</f>
        <v>0</v>
      </c>
      <c r="BL1310" s="18" t="s">
        <v>176</v>
      </c>
      <c r="BM1310" s="240" t="s">
        <v>1172</v>
      </c>
    </row>
    <row r="1311" s="13" customFormat="1">
      <c r="A1311" s="13"/>
      <c r="B1311" s="242"/>
      <c r="C1311" s="243"/>
      <c r="D1311" s="244" t="s">
        <v>178</v>
      </c>
      <c r="E1311" s="245" t="s">
        <v>1</v>
      </c>
      <c r="F1311" s="246" t="s">
        <v>1099</v>
      </c>
      <c r="G1311" s="243"/>
      <c r="H1311" s="245" t="s">
        <v>1</v>
      </c>
      <c r="I1311" s="247"/>
      <c r="J1311" s="243"/>
      <c r="K1311" s="243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178</v>
      </c>
      <c r="AU1311" s="252" t="s">
        <v>89</v>
      </c>
      <c r="AV1311" s="13" t="s">
        <v>87</v>
      </c>
      <c r="AW1311" s="13" t="s">
        <v>36</v>
      </c>
      <c r="AX1311" s="13" t="s">
        <v>79</v>
      </c>
      <c r="AY1311" s="252" t="s">
        <v>170</v>
      </c>
    </row>
    <row r="1312" s="13" customFormat="1">
      <c r="A1312" s="13"/>
      <c r="B1312" s="242"/>
      <c r="C1312" s="243"/>
      <c r="D1312" s="244" t="s">
        <v>178</v>
      </c>
      <c r="E1312" s="245" t="s">
        <v>1</v>
      </c>
      <c r="F1312" s="246" t="s">
        <v>1166</v>
      </c>
      <c r="G1312" s="243"/>
      <c r="H1312" s="245" t="s">
        <v>1</v>
      </c>
      <c r="I1312" s="247"/>
      <c r="J1312" s="243"/>
      <c r="K1312" s="243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178</v>
      </c>
      <c r="AU1312" s="252" t="s">
        <v>89</v>
      </c>
      <c r="AV1312" s="13" t="s">
        <v>87</v>
      </c>
      <c r="AW1312" s="13" t="s">
        <v>36</v>
      </c>
      <c r="AX1312" s="13" t="s">
        <v>79</v>
      </c>
      <c r="AY1312" s="252" t="s">
        <v>170</v>
      </c>
    </row>
    <row r="1313" s="14" customFormat="1">
      <c r="A1313" s="14"/>
      <c r="B1313" s="253"/>
      <c r="C1313" s="254"/>
      <c r="D1313" s="244" t="s">
        <v>178</v>
      </c>
      <c r="E1313" s="255" t="s">
        <v>1</v>
      </c>
      <c r="F1313" s="256" t="s">
        <v>1173</v>
      </c>
      <c r="G1313" s="254"/>
      <c r="H1313" s="257">
        <v>49.5</v>
      </c>
      <c r="I1313" s="258"/>
      <c r="J1313" s="254"/>
      <c r="K1313" s="254"/>
      <c r="L1313" s="259"/>
      <c r="M1313" s="260"/>
      <c r="N1313" s="261"/>
      <c r="O1313" s="261"/>
      <c r="P1313" s="261"/>
      <c r="Q1313" s="261"/>
      <c r="R1313" s="261"/>
      <c r="S1313" s="261"/>
      <c r="T1313" s="26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3" t="s">
        <v>178</v>
      </c>
      <c r="AU1313" s="263" t="s">
        <v>89</v>
      </c>
      <c r="AV1313" s="14" t="s">
        <v>89</v>
      </c>
      <c r="AW1313" s="14" t="s">
        <v>36</v>
      </c>
      <c r="AX1313" s="14" t="s">
        <v>79</v>
      </c>
      <c r="AY1313" s="263" t="s">
        <v>170</v>
      </c>
    </row>
    <row r="1314" s="15" customFormat="1">
      <c r="A1314" s="15"/>
      <c r="B1314" s="264"/>
      <c r="C1314" s="265"/>
      <c r="D1314" s="244" t="s">
        <v>178</v>
      </c>
      <c r="E1314" s="266" t="s">
        <v>1</v>
      </c>
      <c r="F1314" s="267" t="s">
        <v>183</v>
      </c>
      <c r="G1314" s="265"/>
      <c r="H1314" s="268">
        <v>49.5</v>
      </c>
      <c r="I1314" s="269"/>
      <c r="J1314" s="265"/>
      <c r="K1314" s="265"/>
      <c r="L1314" s="270"/>
      <c r="M1314" s="271"/>
      <c r="N1314" s="272"/>
      <c r="O1314" s="272"/>
      <c r="P1314" s="272"/>
      <c r="Q1314" s="272"/>
      <c r="R1314" s="272"/>
      <c r="S1314" s="272"/>
      <c r="T1314" s="273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4" t="s">
        <v>178</v>
      </c>
      <c r="AU1314" s="274" t="s">
        <v>89</v>
      </c>
      <c r="AV1314" s="15" t="s">
        <v>176</v>
      </c>
      <c r="AW1314" s="15" t="s">
        <v>36</v>
      </c>
      <c r="AX1314" s="15" t="s">
        <v>87</v>
      </c>
      <c r="AY1314" s="274" t="s">
        <v>170</v>
      </c>
    </row>
    <row r="1315" s="2" customFormat="1" ht="24.15" customHeight="1">
      <c r="A1315" s="39"/>
      <c r="B1315" s="40"/>
      <c r="C1315" s="228" t="s">
        <v>1174</v>
      </c>
      <c r="D1315" s="228" t="s">
        <v>172</v>
      </c>
      <c r="E1315" s="229" t="s">
        <v>1175</v>
      </c>
      <c r="F1315" s="230" t="s">
        <v>1176</v>
      </c>
      <c r="G1315" s="231" t="s">
        <v>175</v>
      </c>
      <c r="H1315" s="232">
        <v>4.5</v>
      </c>
      <c r="I1315" s="233"/>
      <c r="J1315" s="234">
        <f>ROUND(I1315*H1315,2)</f>
        <v>0</v>
      </c>
      <c r="K1315" s="235"/>
      <c r="L1315" s="45"/>
      <c r="M1315" s="236" t="s">
        <v>1</v>
      </c>
      <c r="N1315" s="237" t="s">
        <v>44</v>
      </c>
      <c r="O1315" s="92"/>
      <c r="P1315" s="238">
        <f>O1315*H1315</f>
        <v>0</v>
      </c>
      <c r="Q1315" s="238">
        <v>0</v>
      </c>
      <c r="R1315" s="238">
        <f>Q1315*H1315</f>
        <v>0</v>
      </c>
      <c r="S1315" s="238">
        <v>0.050999999999999997</v>
      </c>
      <c r="T1315" s="239">
        <f>S1315*H1315</f>
        <v>0.22949999999999998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40" t="s">
        <v>176</v>
      </c>
      <c r="AT1315" s="240" t="s">
        <v>172</v>
      </c>
      <c r="AU1315" s="240" t="s">
        <v>89</v>
      </c>
      <c r="AY1315" s="18" t="s">
        <v>170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87</v>
      </c>
      <c r="BK1315" s="241">
        <f>ROUND(I1315*H1315,2)</f>
        <v>0</v>
      </c>
      <c r="BL1315" s="18" t="s">
        <v>176</v>
      </c>
      <c r="BM1315" s="240" t="s">
        <v>1177</v>
      </c>
    </row>
    <row r="1316" s="13" customFormat="1">
      <c r="A1316" s="13"/>
      <c r="B1316" s="242"/>
      <c r="C1316" s="243"/>
      <c r="D1316" s="244" t="s">
        <v>178</v>
      </c>
      <c r="E1316" s="245" t="s">
        <v>1</v>
      </c>
      <c r="F1316" s="246" t="s">
        <v>1178</v>
      </c>
      <c r="G1316" s="243"/>
      <c r="H1316" s="245" t="s">
        <v>1</v>
      </c>
      <c r="I1316" s="247"/>
      <c r="J1316" s="243"/>
      <c r="K1316" s="243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178</v>
      </c>
      <c r="AU1316" s="252" t="s">
        <v>89</v>
      </c>
      <c r="AV1316" s="13" t="s">
        <v>87</v>
      </c>
      <c r="AW1316" s="13" t="s">
        <v>36</v>
      </c>
      <c r="AX1316" s="13" t="s">
        <v>79</v>
      </c>
      <c r="AY1316" s="252" t="s">
        <v>170</v>
      </c>
    </row>
    <row r="1317" s="13" customFormat="1">
      <c r="A1317" s="13"/>
      <c r="B1317" s="242"/>
      <c r="C1317" s="243"/>
      <c r="D1317" s="244" t="s">
        <v>178</v>
      </c>
      <c r="E1317" s="245" t="s">
        <v>1</v>
      </c>
      <c r="F1317" s="246" t="s">
        <v>1179</v>
      </c>
      <c r="G1317" s="243"/>
      <c r="H1317" s="245" t="s">
        <v>1</v>
      </c>
      <c r="I1317" s="247"/>
      <c r="J1317" s="243"/>
      <c r="K1317" s="243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178</v>
      </c>
      <c r="AU1317" s="252" t="s">
        <v>89</v>
      </c>
      <c r="AV1317" s="13" t="s">
        <v>87</v>
      </c>
      <c r="AW1317" s="13" t="s">
        <v>36</v>
      </c>
      <c r="AX1317" s="13" t="s">
        <v>79</v>
      </c>
      <c r="AY1317" s="252" t="s">
        <v>170</v>
      </c>
    </row>
    <row r="1318" s="14" customFormat="1">
      <c r="A1318" s="14"/>
      <c r="B1318" s="253"/>
      <c r="C1318" s="254"/>
      <c r="D1318" s="244" t="s">
        <v>178</v>
      </c>
      <c r="E1318" s="255" t="s">
        <v>1</v>
      </c>
      <c r="F1318" s="256" t="s">
        <v>1180</v>
      </c>
      <c r="G1318" s="254"/>
      <c r="H1318" s="257">
        <v>4.5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178</v>
      </c>
      <c r="AU1318" s="263" t="s">
        <v>89</v>
      </c>
      <c r="AV1318" s="14" t="s">
        <v>89</v>
      </c>
      <c r="AW1318" s="14" t="s">
        <v>36</v>
      </c>
      <c r="AX1318" s="14" t="s">
        <v>79</v>
      </c>
      <c r="AY1318" s="263" t="s">
        <v>170</v>
      </c>
    </row>
    <row r="1319" s="15" customFormat="1">
      <c r="A1319" s="15"/>
      <c r="B1319" s="264"/>
      <c r="C1319" s="265"/>
      <c r="D1319" s="244" t="s">
        <v>178</v>
      </c>
      <c r="E1319" s="266" t="s">
        <v>1</v>
      </c>
      <c r="F1319" s="267" t="s">
        <v>183</v>
      </c>
      <c r="G1319" s="265"/>
      <c r="H1319" s="268">
        <v>4.5</v>
      </c>
      <c r="I1319" s="269"/>
      <c r="J1319" s="265"/>
      <c r="K1319" s="265"/>
      <c r="L1319" s="270"/>
      <c r="M1319" s="271"/>
      <c r="N1319" s="272"/>
      <c r="O1319" s="272"/>
      <c r="P1319" s="272"/>
      <c r="Q1319" s="272"/>
      <c r="R1319" s="272"/>
      <c r="S1319" s="272"/>
      <c r="T1319" s="273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74" t="s">
        <v>178</v>
      </c>
      <c r="AU1319" s="274" t="s">
        <v>89</v>
      </c>
      <c r="AV1319" s="15" t="s">
        <v>176</v>
      </c>
      <c r="AW1319" s="15" t="s">
        <v>36</v>
      </c>
      <c r="AX1319" s="15" t="s">
        <v>87</v>
      </c>
      <c r="AY1319" s="274" t="s">
        <v>170</v>
      </c>
    </row>
    <row r="1320" s="2" customFormat="1" ht="24.15" customHeight="1">
      <c r="A1320" s="39"/>
      <c r="B1320" s="40"/>
      <c r="C1320" s="228" t="s">
        <v>1181</v>
      </c>
      <c r="D1320" s="228" t="s">
        <v>172</v>
      </c>
      <c r="E1320" s="229" t="s">
        <v>1182</v>
      </c>
      <c r="F1320" s="230" t="s">
        <v>1183</v>
      </c>
      <c r="G1320" s="231" t="s">
        <v>175</v>
      </c>
      <c r="H1320" s="232">
        <v>20.300000000000001</v>
      </c>
      <c r="I1320" s="233"/>
      <c r="J1320" s="234">
        <f>ROUND(I1320*H1320,2)</f>
        <v>0</v>
      </c>
      <c r="K1320" s="235"/>
      <c r="L1320" s="45"/>
      <c r="M1320" s="236" t="s">
        <v>1</v>
      </c>
      <c r="N1320" s="237" t="s">
        <v>44</v>
      </c>
      <c r="O1320" s="92"/>
      <c r="P1320" s="238">
        <f>O1320*H1320</f>
        <v>0</v>
      </c>
      <c r="Q1320" s="238">
        <v>0</v>
      </c>
      <c r="R1320" s="238">
        <f>Q1320*H1320</f>
        <v>0</v>
      </c>
      <c r="S1320" s="238">
        <v>0.042999999999999997</v>
      </c>
      <c r="T1320" s="239">
        <f>S1320*H1320</f>
        <v>0.87290000000000001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0" t="s">
        <v>176</v>
      </c>
      <c r="AT1320" s="240" t="s">
        <v>172</v>
      </c>
      <c r="AU1320" s="240" t="s">
        <v>89</v>
      </c>
      <c r="AY1320" s="18" t="s">
        <v>170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87</v>
      </c>
      <c r="BK1320" s="241">
        <f>ROUND(I1320*H1320,2)</f>
        <v>0</v>
      </c>
      <c r="BL1320" s="18" t="s">
        <v>176</v>
      </c>
      <c r="BM1320" s="240" t="s">
        <v>1184</v>
      </c>
    </row>
    <row r="1321" s="13" customFormat="1">
      <c r="A1321" s="13"/>
      <c r="B1321" s="242"/>
      <c r="C1321" s="243"/>
      <c r="D1321" s="244" t="s">
        <v>178</v>
      </c>
      <c r="E1321" s="245" t="s">
        <v>1</v>
      </c>
      <c r="F1321" s="246" t="s">
        <v>1185</v>
      </c>
      <c r="G1321" s="243"/>
      <c r="H1321" s="245" t="s">
        <v>1</v>
      </c>
      <c r="I1321" s="247"/>
      <c r="J1321" s="243"/>
      <c r="K1321" s="243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178</v>
      </c>
      <c r="AU1321" s="252" t="s">
        <v>89</v>
      </c>
      <c r="AV1321" s="13" t="s">
        <v>87</v>
      </c>
      <c r="AW1321" s="13" t="s">
        <v>36</v>
      </c>
      <c r="AX1321" s="13" t="s">
        <v>79</v>
      </c>
      <c r="AY1321" s="252" t="s">
        <v>170</v>
      </c>
    </row>
    <row r="1322" s="13" customFormat="1">
      <c r="A1322" s="13"/>
      <c r="B1322" s="242"/>
      <c r="C1322" s="243"/>
      <c r="D1322" s="244" t="s">
        <v>178</v>
      </c>
      <c r="E1322" s="245" t="s">
        <v>1</v>
      </c>
      <c r="F1322" s="246" t="s">
        <v>1186</v>
      </c>
      <c r="G1322" s="243"/>
      <c r="H1322" s="245" t="s">
        <v>1</v>
      </c>
      <c r="I1322" s="247"/>
      <c r="J1322" s="243"/>
      <c r="K1322" s="243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178</v>
      </c>
      <c r="AU1322" s="252" t="s">
        <v>89</v>
      </c>
      <c r="AV1322" s="13" t="s">
        <v>87</v>
      </c>
      <c r="AW1322" s="13" t="s">
        <v>36</v>
      </c>
      <c r="AX1322" s="13" t="s">
        <v>79</v>
      </c>
      <c r="AY1322" s="252" t="s">
        <v>170</v>
      </c>
    </row>
    <row r="1323" s="14" customFormat="1">
      <c r="A1323" s="14"/>
      <c r="B1323" s="253"/>
      <c r="C1323" s="254"/>
      <c r="D1323" s="244" t="s">
        <v>178</v>
      </c>
      <c r="E1323" s="255" t="s">
        <v>1</v>
      </c>
      <c r="F1323" s="256" t="s">
        <v>1187</v>
      </c>
      <c r="G1323" s="254"/>
      <c r="H1323" s="257">
        <v>20.300000000000001</v>
      </c>
      <c r="I1323" s="258"/>
      <c r="J1323" s="254"/>
      <c r="K1323" s="254"/>
      <c r="L1323" s="259"/>
      <c r="M1323" s="260"/>
      <c r="N1323" s="261"/>
      <c r="O1323" s="261"/>
      <c r="P1323" s="261"/>
      <c r="Q1323" s="261"/>
      <c r="R1323" s="261"/>
      <c r="S1323" s="261"/>
      <c r="T1323" s="26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3" t="s">
        <v>178</v>
      </c>
      <c r="AU1323" s="263" t="s">
        <v>89</v>
      </c>
      <c r="AV1323" s="14" t="s">
        <v>89</v>
      </c>
      <c r="AW1323" s="14" t="s">
        <v>36</v>
      </c>
      <c r="AX1323" s="14" t="s">
        <v>79</v>
      </c>
      <c r="AY1323" s="263" t="s">
        <v>170</v>
      </c>
    </row>
    <row r="1324" s="15" customFormat="1">
      <c r="A1324" s="15"/>
      <c r="B1324" s="264"/>
      <c r="C1324" s="265"/>
      <c r="D1324" s="244" t="s">
        <v>178</v>
      </c>
      <c r="E1324" s="266" t="s">
        <v>1</v>
      </c>
      <c r="F1324" s="267" t="s">
        <v>183</v>
      </c>
      <c r="G1324" s="265"/>
      <c r="H1324" s="268">
        <v>20.300000000000001</v>
      </c>
      <c r="I1324" s="269"/>
      <c r="J1324" s="265"/>
      <c r="K1324" s="265"/>
      <c r="L1324" s="270"/>
      <c r="M1324" s="271"/>
      <c r="N1324" s="272"/>
      <c r="O1324" s="272"/>
      <c r="P1324" s="272"/>
      <c r="Q1324" s="272"/>
      <c r="R1324" s="272"/>
      <c r="S1324" s="272"/>
      <c r="T1324" s="273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4" t="s">
        <v>178</v>
      </c>
      <c r="AU1324" s="274" t="s">
        <v>89</v>
      </c>
      <c r="AV1324" s="15" t="s">
        <v>176</v>
      </c>
      <c r="AW1324" s="15" t="s">
        <v>36</v>
      </c>
      <c r="AX1324" s="15" t="s">
        <v>87</v>
      </c>
      <c r="AY1324" s="274" t="s">
        <v>170</v>
      </c>
    </row>
    <row r="1325" s="2" customFormat="1" ht="24.15" customHeight="1">
      <c r="A1325" s="39"/>
      <c r="B1325" s="40"/>
      <c r="C1325" s="228" t="s">
        <v>1188</v>
      </c>
      <c r="D1325" s="228" t="s">
        <v>172</v>
      </c>
      <c r="E1325" s="229" t="s">
        <v>1189</v>
      </c>
      <c r="F1325" s="230" t="s">
        <v>1190</v>
      </c>
      <c r="G1325" s="231" t="s">
        <v>590</v>
      </c>
      <c r="H1325" s="232">
        <v>14</v>
      </c>
      <c r="I1325" s="233"/>
      <c r="J1325" s="234">
        <f>ROUND(I1325*H1325,2)</f>
        <v>0</v>
      </c>
      <c r="K1325" s="235"/>
      <c r="L1325" s="45"/>
      <c r="M1325" s="236" t="s">
        <v>1</v>
      </c>
      <c r="N1325" s="237" t="s">
        <v>44</v>
      </c>
      <c r="O1325" s="92"/>
      <c r="P1325" s="238">
        <f>O1325*H1325</f>
        <v>0</v>
      </c>
      <c r="Q1325" s="238">
        <v>0</v>
      </c>
      <c r="R1325" s="238">
        <f>Q1325*H1325</f>
        <v>0</v>
      </c>
      <c r="S1325" s="238">
        <v>0.014999999999999999</v>
      </c>
      <c r="T1325" s="239">
        <f>S1325*H1325</f>
        <v>0.20999999999999999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0" t="s">
        <v>176</v>
      </c>
      <c r="AT1325" s="240" t="s">
        <v>172</v>
      </c>
      <c r="AU1325" s="240" t="s">
        <v>89</v>
      </c>
      <c r="AY1325" s="18" t="s">
        <v>170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8" t="s">
        <v>87</v>
      </c>
      <c r="BK1325" s="241">
        <f>ROUND(I1325*H1325,2)</f>
        <v>0</v>
      </c>
      <c r="BL1325" s="18" t="s">
        <v>176</v>
      </c>
      <c r="BM1325" s="240" t="s">
        <v>1191</v>
      </c>
    </row>
    <row r="1326" s="13" customFormat="1">
      <c r="A1326" s="13"/>
      <c r="B1326" s="242"/>
      <c r="C1326" s="243"/>
      <c r="D1326" s="244" t="s">
        <v>178</v>
      </c>
      <c r="E1326" s="245" t="s">
        <v>1</v>
      </c>
      <c r="F1326" s="246" t="s">
        <v>524</v>
      </c>
      <c r="G1326" s="243"/>
      <c r="H1326" s="245" t="s">
        <v>1</v>
      </c>
      <c r="I1326" s="247"/>
      <c r="J1326" s="243"/>
      <c r="K1326" s="243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178</v>
      </c>
      <c r="AU1326" s="252" t="s">
        <v>89</v>
      </c>
      <c r="AV1326" s="13" t="s">
        <v>87</v>
      </c>
      <c r="AW1326" s="13" t="s">
        <v>36</v>
      </c>
      <c r="AX1326" s="13" t="s">
        <v>79</v>
      </c>
      <c r="AY1326" s="252" t="s">
        <v>170</v>
      </c>
    </row>
    <row r="1327" s="13" customFormat="1">
      <c r="A1327" s="13"/>
      <c r="B1327" s="242"/>
      <c r="C1327" s="243"/>
      <c r="D1327" s="244" t="s">
        <v>178</v>
      </c>
      <c r="E1327" s="245" t="s">
        <v>1</v>
      </c>
      <c r="F1327" s="246" t="s">
        <v>1192</v>
      </c>
      <c r="G1327" s="243"/>
      <c r="H1327" s="245" t="s">
        <v>1</v>
      </c>
      <c r="I1327" s="247"/>
      <c r="J1327" s="243"/>
      <c r="K1327" s="243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178</v>
      </c>
      <c r="AU1327" s="252" t="s">
        <v>89</v>
      </c>
      <c r="AV1327" s="13" t="s">
        <v>87</v>
      </c>
      <c r="AW1327" s="13" t="s">
        <v>36</v>
      </c>
      <c r="AX1327" s="13" t="s">
        <v>79</v>
      </c>
      <c r="AY1327" s="252" t="s">
        <v>170</v>
      </c>
    </row>
    <row r="1328" s="14" customFormat="1">
      <c r="A1328" s="14"/>
      <c r="B1328" s="253"/>
      <c r="C1328" s="254"/>
      <c r="D1328" s="244" t="s">
        <v>178</v>
      </c>
      <c r="E1328" s="255" t="s">
        <v>1</v>
      </c>
      <c r="F1328" s="256" t="s">
        <v>264</v>
      </c>
      <c r="G1328" s="254"/>
      <c r="H1328" s="257">
        <v>14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178</v>
      </c>
      <c r="AU1328" s="263" t="s">
        <v>89</v>
      </c>
      <c r="AV1328" s="14" t="s">
        <v>89</v>
      </c>
      <c r="AW1328" s="14" t="s">
        <v>36</v>
      </c>
      <c r="AX1328" s="14" t="s">
        <v>79</v>
      </c>
      <c r="AY1328" s="263" t="s">
        <v>170</v>
      </c>
    </row>
    <row r="1329" s="15" customFormat="1">
      <c r="A1329" s="15"/>
      <c r="B1329" s="264"/>
      <c r="C1329" s="265"/>
      <c r="D1329" s="244" t="s">
        <v>178</v>
      </c>
      <c r="E1329" s="266" t="s">
        <v>1</v>
      </c>
      <c r="F1329" s="267" t="s">
        <v>183</v>
      </c>
      <c r="G1329" s="265"/>
      <c r="H1329" s="268">
        <v>14</v>
      </c>
      <c r="I1329" s="269"/>
      <c r="J1329" s="265"/>
      <c r="K1329" s="265"/>
      <c r="L1329" s="270"/>
      <c r="M1329" s="271"/>
      <c r="N1329" s="272"/>
      <c r="O1329" s="272"/>
      <c r="P1329" s="272"/>
      <c r="Q1329" s="272"/>
      <c r="R1329" s="272"/>
      <c r="S1329" s="272"/>
      <c r="T1329" s="273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4" t="s">
        <v>178</v>
      </c>
      <c r="AU1329" s="274" t="s">
        <v>89</v>
      </c>
      <c r="AV1329" s="15" t="s">
        <v>176</v>
      </c>
      <c r="AW1329" s="15" t="s">
        <v>36</v>
      </c>
      <c r="AX1329" s="15" t="s">
        <v>87</v>
      </c>
      <c r="AY1329" s="274" t="s">
        <v>170</v>
      </c>
    </row>
    <row r="1330" s="2" customFormat="1" ht="14.4" customHeight="1">
      <c r="A1330" s="39"/>
      <c r="B1330" s="40"/>
      <c r="C1330" s="228" t="s">
        <v>1193</v>
      </c>
      <c r="D1330" s="228" t="s">
        <v>172</v>
      </c>
      <c r="E1330" s="229" t="s">
        <v>1194</v>
      </c>
      <c r="F1330" s="230" t="s">
        <v>1195</v>
      </c>
      <c r="G1330" s="231" t="s">
        <v>175</v>
      </c>
      <c r="H1330" s="232">
        <v>23.07</v>
      </c>
      <c r="I1330" s="233"/>
      <c r="J1330" s="234">
        <f>ROUND(I1330*H1330,2)</f>
        <v>0</v>
      </c>
      <c r="K1330" s="235"/>
      <c r="L1330" s="45"/>
      <c r="M1330" s="236" t="s">
        <v>1</v>
      </c>
      <c r="N1330" s="237" t="s">
        <v>44</v>
      </c>
      <c r="O1330" s="92"/>
      <c r="P1330" s="238">
        <f>O1330*H1330</f>
        <v>0</v>
      </c>
      <c r="Q1330" s="238">
        <v>0.01805</v>
      </c>
      <c r="R1330" s="238">
        <f>Q1330*H1330</f>
        <v>0.41641349999999999</v>
      </c>
      <c r="S1330" s="238">
        <v>0</v>
      </c>
      <c r="T1330" s="239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40" t="s">
        <v>176</v>
      </c>
      <c r="AT1330" s="240" t="s">
        <v>172</v>
      </c>
      <c r="AU1330" s="240" t="s">
        <v>89</v>
      </c>
      <c r="AY1330" s="18" t="s">
        <v>170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8" t="s">
        <v>87</v>
      </c>
      <c r="BK1330" s="241">
        <f>ROUND(I1330*H1330,2)</f>
        <v>0</v>
      </c>
      <c r="BL1330" s="18" t="s">
        <v>176</v>
      </c>
      <c r="BM1330" s="240" t="s">
        <v>1196</v>
      </c>
    </row>
    <row r="1331" s="13" customFormat="1">
      <c r="A1331" s="13"/>
      <c r="B1331" s="242"/>
      <c r="C1331" s="243"/>
      <c r="D1331" s="244" t="s">
        <v>178</v>
      </c>
      <c r="E1331" s="245" t="s">
        <v>1</v>
      </c>
      <c r="F1331" s="246" t="s">
        <v>1124</v>
      </c>
      <c r="G1331" s="243"/>
      <c r="H1331" s="245" t="s">
        <v>1</v>
      </c>
      <c r="I1331" s="247"/>
      <c r="J1331" s="243"/>
      <c r="K1331" s="243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178</v>
      </c>
      <c r="AU1331" s="252" t="s">
        <v>89</v>
      </c>
      <c r="AV1331" s="13" t="s">
        <v>87</v>
      </c>
      <c r="AW1331" s="13" t="s">
        <v>36</v>
      </c>
      <c r="AX1331" s="13" t="s">
        <v>79</v>
      </c>
      <c r="AY1331" s="252" t="s">
        <v>170</v>
      </c>
    </row>
    <row r="1332" s="13" customFormat="1">
      <c r="A1332" s="13"/>
      <c r="B1332" s="242"/>
      <c r="C1332" s="243"/>
      <c r="D1332" s="244" t="s">
        <v>178</v>
      </c>
      <c r="E1332" s="245" t="s">
        <v>1</v>
      </c>
      <c r="F1332" s="246" t="s">
        <v>1125</v>
      </c>
      <c r="G1332" s="243"/>
      <c r="H1332" s="245" t="s">
        <v>1</v>
      </c>
      <c r="I1332" s="247"/>
      <c r="J1332" s="243"/>
      <c r="K1332" s="243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178</v>
      </c>
      <c r="AU1332" s="252" t="s">
        <v>89</v>
      </c>
      <c r="AV1332" s="13" t="s">
        <v>87</v>
      </c>
      <c r="AW1332" s="13" t="s">
        <v>36</v>
      </c>
      <c r="AX1332" s="13" t="s">
        <v>79</v>
      </c>
      <c r="AY1332" s="252" t="s">
        <v>170</v>
      </c>
    </row>
    <row r="1333" s="14" customFormat="1">
      <c r="A1333" s="14"/>
      <c r="B1333" s="253"/>
      <c r="C1333" s="254"/>
      <c r="D1333" s="244" t="s">
        <v>178</v>
      </c>
      <c r="E1333" s="255" t="s">
        <v>1</v>
      </c>
      <c r="F1333" s="256" t="s">
        <v>1197</v>
      </c>
      <c r="G1333" s="254"/>
      <c r="H1333" s="257">
        <v>18.27</v>
      </c>
      <c r="I1333" s="258"/>
      <c r="J1333" s="254"/>
      <c r="K1333" s="254"/>
      <c r="L1333" s="259"/>
      <c r="M1333" s="260"/>
      <c r="N1333" s="261"/>
      <c r="O1333" s="261"/>
      <c r="P1333" s="261"/>
      <c r="Q1333" s="261"/>
      <c r="R1333" s="261"/>
      <c r="S1333" s="261"/>
      <c r="T1333" s="26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3" t="s">
        <v>178</v>
      </c>
      <c r="AU1333" s="263" t="s">
        <v>89</v>
      </c>
      <c r="AV1333" s="14" t="s">
        <v>89</v>
      </c>
      <c r="AW1333" s="14" t="s">
        <v>36</v>
      </c>
      <c r="AX1333" s="14" t="s">
        <v>79</v>
      </c>
      <c r="AY1333" s="263" t="s">
        <v>170</v>
      </c>
    </row>
    <row r="1334" s="13" customFormat="1">
      <c r="A1334" s="13"/>
      <c r="B1334" s="242"/>
      <c r="C1334" s="243"/>
      <c r="D1334" s="244" t="s">
        <v>178</v>
      </c>
      <c r="E1334" s="245" t="s">
        <v>1</v>
      </c>
      <c r="F1334" s="246" t="s">
        <v>1128</v>
      </c>
      <c r="G1334" s="243"/>
      <c r="H1334" s="245" t="s">
        <v>1</v>
      </c>
      <c r="I1334" s="247"/>
      <c r="J1334" s="243"/>
      <c r="K1334" s="243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178</v>
      </c>
      <c r="AU1334" s="252" t="s">
        <v>89</v>
      </c>
      <c r="AV1334" s="13" t="s">
        <v>87</v>
      </c>
      <c r="AW1334" s="13" t="s">
        <v>36</v>
      </c>
      <c r="AX1334" s="13" t="s">
        <v>79</v>
      </c>
      <c r="AY1334" s="252" t="s">
        <v>170</v>
      </c>
    </row>
    <row r="1335" s="14" customFormat="1">
      <c r="A1335" s="14"/>
      <c r="B1335" s="253"/>
      <c r="C1335" s="254"/>
      <c r="D1335" s="244" t="s">
        <v>178</v>
      </c>
      <c r="E1335" s="255" t="s">
        <v>1</v>
      </c>
      <c r="F1335" s="256" t="s">
        <v>1198</v>
      </c>
      <c r="G1335" s="254"/>
      <c r="H1335" s="257">
        <v>4.7999999999999998</v>
      </c>
      <c r="I1335" s="258"/>
      <c r="J1335" s="254"/>
      <c r="K1335" s="254"/>
      <c r="L1335" s="259"/>
      <c r="M1335" s="260"/>
      <c r="N1335" s="261"/>
      <c r="O1335" s="261"/>
      <c r="P1335" s="261"/>
      <c r="Q1335" s="261"/>
      <c r="R1335" s="261"/>
      <c r="S1335" s="261"/>
      <c r="T1335" s="26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3" t="s">
        <v>178</v>
      </c>
      <c r="AU1335" s="263" t="s">
        <v>89</v>
      </c>
      <c r="AV1335" s="14" t="s">
        <v>89</v>
      </c>
      <c r="AW1335" s="14" t="s">
        <v>36</v>
      </c>
      <c r="AX1335" s="14" t="s">
        <v>79</v>
      </c>
      <c r="AY1335" s="263" t="s">
        <v>170</v>
      </c>
    </row>
    <row r="1336" s="15" customFormat="1">
      <c r="A1336" s="15"/>
      <c r="B1336" s="264"/>
      <c r="C1336" s="265"/>
      <c r="D1336" s="244" t="s">
        <v>178</v>
      </c>
      <c r="E1336" s="266" t="s">
        <v>1</v>
      </c>
      <c r="F1336" s="267" t="s">
        <v>183</v>
      </c>
      <c r="G1336" s="265"/>
      <c r="H1336" s="268">
        <v>23.07</v>
      </c>
      <c r="I1336" s="269"/>
      <c r="J1336" s="265"/>
      <c r="K1336" s="265"/>
      <c r="L1336" s="270"/>
      <c r="M1336" s="271"/>
      <c r="N1336" s="272"/>
      <c r="O1336" s="272"/>
      <c r="P1336" s="272"/>
      <c r="Q1336" s="272"/>
      <c r="R1336" s="272"/>
      <c r="S1336" s="272"/>
      <c r="T1336" s="273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4" t="s">
        <v>178</v>
      </c>
      <c r="AU1336" s="274" t="s">
        <v>89</v>
      </c>
      <c r="AV1336" s="15" t="s">
        <v>176</v>
      </c>
      <c r="AW1336" s="15" t="s">
        <v>36</v>
      </c>
      <c r="AX1336" s="15" t="s">
        <v>87</v>
      </c>
      <c r="AY1336" s="274" t="s">
        <v>170</v>
      </c>
    </row>
    <row r="1337" s="2" customFormat="1" ht="24.15" customHeight="1">
      <c r="A1337" s="39"/>
      <c r="B1337" s="40"/>
      <c r="C1337" s="228" t="s">
        <v>1199</v>
      </c>
      <c r="D1337" s="228" t="s">
        <v>172</v>
      </c>
      <c r="E1337" s="229" t="s">
        <v>1200</v>
      </c>
      <c r="F1337" s="230" t="s">
        <v>1201</v>
      </c>
      <c r="G1337" s="231" t="s">
        <v>175</v>
      </c>
      <c r="H1337" s="232">
        <v>73.058000000000007</v>
      </c>
      <c r="I1337" s="233"/>
      <c r="J1337" s="234">
        <f>ROUND(I1337*H1337,2)</f>
        <v>0</v>
      </c>
      <c r="K1337" s="235"/>
      <c r="L1337" s="45"/>
      <c r="M1337" s="236" t="s">
        <v>1</v>
      </c>
      <c r="N1337" s="237" t="s">
        <v>44</v>
      </c>
      <c r="O1337" s="92"/>
      <c r="P1337" s="238">
        <f>O1337*H1337</f>
        <v>0</v>
      </c>
      <c r="Q1337" s="238">
        <v>0</v>
      </c>
      <c r="R1337" s="238">
        <f>Q1337*H1337</f>
        <v>0</v>
      </c>
      <c r="S1337" s="238">
        <v>0.035000000000000003</v>
      </c>
      <c r="T1337" s="239">
        <f>S1337*H1337</f>
        <v>2.5570300000000006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40" t="s">
        <v>176</v>
      </c>
      <c r="AT1337" s="240" t="s">
        <v>172</v>
      </c>
      <c r="AU1337" s="240" t="s">
        <v>89</v>
      </c>
      <c r="AY1337" s="18" t="s">
        <v>170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87</v>
      </c>
      <c r="BK1337" s="241">
        <f>ROUND(I1337*H1337,2)</f>
        <v>0</v>
      </c>
      <c r="BL1337" s="18" t="s">
        <v>176</v>
      </c>
      <c r="BM1337" s="240" t="s">
        <v>1202</v>
      </c>
    </row>
    <row r="1338" s="13" customFormat="1">
      <c r="A1338" s="13"/>
      <c r="B1338" s="242"/>
      <c r="C1338" s="243"/>
      <c r="D1338" s="244" t="s">
        <v>178</v>
      </c>
      <c r="E1338" s="245" t="s">
        <v>1</v>
      </c>
      <c r="F1338" s="246" t="s">
        <v>1099</v>
      </c>
      <c r="G1338" s="243"/>
      <c r="H1338" s="245" t="s">
        <v>1</v>
      </c>
      <c r="I1338" s="247"/>
      <c r="J1338" s="243"/>
      <c r="K1338" s="243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178</v>
      </c>
      <c r="AU1338" s="252" t="s">
        <v>89</v>
      </c>
      <c r="AV1338" s="13" t="s">
        <v>87</v>
      </c>
      <c r="AW1338" s="13" t="s">
        <v>36</v>
      </c>
      <c r="AX1338" s="13" t="s">
        <v>79</v>
      </c>
      <c r="AY1338" s="252" t="s">
        <v>170</v>
      </c>
    </row>
    <row r="1339" s="13" customFormat="1">
      <c r="A1339" s="13"/>
      <c r="B1339" s="242"/>
      <c r="C1339" s="243"/>
      <c r="D1339" s="244" t="s">
        <v>178</v>
      </c>
      <c r="E1339" s="245" t="s">
        <v>1</v>
      </c>
      <c r="F1339" s="246" t="s">
        <v>1186</v>
      </c>
      <c r="G1339" s="243"/>
      <c r="H1339" s="245" t="s">
        <v>1</v>
      </c>
      <c r="I1339" s="247"/>
      <c r="J1339" s="243"/>
      <c r="K1339" s="243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178</v>
      </c>
      <c r="AU1339" s="252" t="s">
        <v>89</v>
      </c>
      <c r="AV1339" s="13" t="s">
        <v>87</v>
      </c>
      <c r="AW1339" s="13" t="s">
        <v>36</v>
      </c>
      <c r="AX1339" s="13" t="s">
        <v>79</v>
      </c>
      <c r="AY1339" s="252" t="s">
        <v>170</v>
      </c>
    </row>
    <row r="1340" s="14" customFormat="1">
      <c r="A1340" s="14"/>
      <c r="B1340" s="253"/>
      <c r="C1340" s="254"/>
      <c r="D1340" s="244" t="s">
        <v>178</v>
      </c>
      <c r="E1340" s="255" t="s">
        <v>1</v>
      </c>
      <c r="F1340" s="256" t="s">
        <v>1203</v>
      </c>
      <c r="G1340" s="254"/>
      <c r="H1340" s="257">
        <v>73.058000000000007</v>
      </c>
      <c r="I1340" s="258"/>
      <c r="J1340" s="254"/>
      <c r="K1340" s="254"/>
      <c r="L1340" s="259"/>
      <c r="M1340" s="260"/>
      <c r="N1340" s="261"/>
      <c r="O1340" s="261"/>
      <c r="P1340" s="261"/>
      <c r="Q1340" s="261"/>
      <c r="R1340" s="261"/>
      <c r="S1340" s="261"/>
      <c r="T1340" s="26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3" t="s">
        <v>178</v>
      </c>
      <c r="AU1340" s="263" t="s">
        <v>89</v>
      </c>
      <c r="AV1340" s="14" t="s">
        <v>89</v>
      </c>
      <c r="AW1340" s="14" t="s">
        <v>36</v>
      </c>
      <c r="AX1340" s="14" t="s">
        <v>79</v>
      </c>
      <c r="AY1340" s="263" t="s">
        <v>170</v>
      </c>
    </row>
    <row r="1341" s="15" customFormat="1">
      <c r="A1341" s="15"/>
      <c r="B1341" s="264"/>
      <c r="C1341" s="265"/>
      <c r="D1341" s="244" t="s">
        <v>178</v>
      </c>
      <c r="E1341" s="266" t="s">
        <v>1</v>
      </c>
      <c r="F1341" s="267" t="s">
        <v>183</v>
      </c>
      <c r="G1341" s="265"/>
      <c r="H1341" s="268">
        <v>73.058000000000007</v>
      </c>
      <c r="I1341" s="269"/>
      <c r="J1341" s="265"/>
      <c r="K1341" s="265"/>
      <c r="L1341" s="270"/>
      <c r="M1341" s="271"/>
      <c r="N1341" s="272"/>
      <c r="O1341" s="272"/>
      <c r="P1341" s="272"/>
      <c r="Q1341" s="272"/>
      <c r="R1341" s="272"/>
      <c r="S1341" s="272"/>
      <c r="T1341" s="273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74" t="s">
        <v>178</v>
      </c>
      <c r="AU1341" s="274" t="s">
        <v>89</v>
      </c>
      <c r="AV1341" s="15" t="s">
        <v>176</v>
      </c>
      <c r="AW1341" s="15" t="s">
        <v>36</v>
      </c>
      <c r="AX1341" s="15" t="s">
        <v>87</v>
      </c>
      <c r="AY1341" s="274" t="s">
        <v>170</v>
      </c>
    </row>
    <row r="1342" s="2" customFormat="1" ht="24.15" customHeight="1">
      <c r="A1342" s="39"/>
      <c r="B1342" s="40"/>
      <c r="C1342" s="228" t="s">
        <v>1204</v>
      </c>
      <c r="D1342" s="228" t="s">
        <v>172</v>
      </c>
      <c r="E1342" s="229" t="s">
        <v>1205</v>
      </c>
      <c r="F1342" s="230" t="s">
        <v>1206</v>
      </c>
      <c r="G1342" s="231" t="s">
        <v>175</v>
      </c>
      <c r="H1342" s="232">
        <v>45.719999999999999</v>
      </c>
      <c r="I1342" s="233"/>
      <c r="J1342" s="234">
        <f>ROUND(I1342*H1342,2)</f>
        <v>0</v>
      </c>
      <c r="K1342" s="235"/>
      <c r="L1342" s="45"/>
      <c r="M1342" s="236" t="s">
        <v>1</v>
      </c>
      <c r="N1342" s="237" t="s">
        <v>44</v>
      </c>
      <c r="O1342" s="92"/>
      <c r="P1342" s="238">
        <f>O1342*H1342</f>
        <v>0</v>
      </c>
      <c r="Q1342" s="238">
        <v>0</v>
      </c>
      <c r="R1342" s="238">
        <f>Q1342*H1342</f>
        <v>0</v>
      </c>
      <c r="S1342" s="238">
        <v>0.0019</v>
      </c>
      <c r="T1342" s="239">
        <f>S1342*H1342</f>
        <v>0.086868000000000001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40" t="s">
        <v>176</v>
      </c>
      <c r="AT1342" s="240" t="s">
        <v>172</v>
      </c>
      <c r="AU1342" s="240" t="s">
        <v>89</v>
      </c>
      <c r="AY1342" s="18" t="s">
        <v>170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8" t="s">
        <v>87</v>
      </c>
      <c r="BK1342" s="241">
        <f>ROUND(I1342*H1342,2)</f>
        <v>0</v>
      </c>
      <c r="BL1342" s="18" t="s">
        <v>176</v>
      </c>
      <c r="BM1342" s="240" t="s">
        <v>1207</v>
      </c>
    </row>
    <row r="1343" s="13" customFormat="1">
      <c r="A1343" s="13"/>
      <c r="B1343" s="242"/>
      <c r="C1343" s="243"/>
      <c r="D1343" s="244" t="s">
        <v>178</v>
      </c>
      <c r="E1343" s="245" t="s">
        <v>1</v>
      </c>
      <c r="F1343" s="246" t="s">
        <v>1208</v>
      </c>
      <c r="G1343" s="243"/>
      <c r="H1343" s="245" t="s">
        <v>1</v>
      </c>
      <c r="I1343" s="247"/>
      <c r="J1343" s="243"/>
      <c r="K1343" s="243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178</v>
      </c>
      <c r="AU1343" s="252" t="s">
        <v>89</v>
      </c>
      <c r="AV1343" s="13" t="s">
        <v>87</v>
      </c>
      <c r="AW1343" s="13" t="s">
        <v>36</v>
      </c>
      <c r="AX1343" s="13" t="s">
        <v>79</v>
      </c>
      <c r="AY1343" s="252" t="s">
        <v>170</v>
      </c>
    </row>
    <row r="1344" s="13" customFormat="1">
      <c r="A1344" s="13"/>
      <c r="B1344" s="242"/>
      <c r="C1344" s="243"/>
      <c r="D1344" s="244" t="s">
        <v>178</v>
      </c>
      <c r="E1344" s="245" t="s">
        <v>1</v>
      </c>
      <c r="F1344" s="246" t="s">
        <v>1209</v>
      </c>
      <c r="G1344" s="243"/>
      <c r="H1344" s="245" t="s">
        <v>1</v>
      </c>
      <c r="I1344" s="247"/>
      <c r="J1344" s="243"/>
      <c r="K1344" s="243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178</v>
      </c>
      <c r="AU1344" s="252" t="s">
        <v>89</v>
      </c>
      <c r="AV1344" s="13" t="s">
        <v>87</v>
      </c>
      <c r="AW1344" s="13" t="s">
        <v>36</v>
      </c>
      <c r="AX1344" s="13" t="s">
        <v>79</v>
      </c>
      <c r="AY1344" s="252" t="s">
        <v>170</v>
      </c>
    </row>
    <row r="1345" s="14" customFormat="1">
      <c r="A1345" s="14"/>
      <c r="B1345" s="253"/>
      <c r="C1345" s="254"/>
      <c r="D1345" s="244" t="s">
        <v>178</v>
      </c>
      <c r="E1345" s="255" t="s">
        <v>1</v>
      </c>
      <c r="F1345" s="256" t="s">
        <v>1210</v>
      </c>
      <c r="G1345" s="254"/>
      <c r="H1345" s="257">
        <v>11.4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178</v>
      </c>
      <c r="AU1345" s="263" t="s">
        <v>89</v>
      </c>
      <c r="AV1345" s="14" t="s">
        <v>89</v>
      </c>
      <c r="AW1345" s="14" t="s">
        <v>36</v>
      </c>
      <c r="AX1345" s="14" t="s">
        <v>79</v>
      </c>
      <c r="AY1345" s="263" t="s">
        <v>170</v>
      </c>
    </row>
    <row r="1346" s="14" customFormat="1">
      <c r="A1346" s="14"/>
      <c r="B1346" s="253"/>
      <c r="C1346" s="254"/>
      <c r="D1346" s="244" t="s">
        <v>178</v>
      </c>
      <c r="E1346" s="255" t="s">
        <v>1</v>
      </c>
      <c r="F1346" s="256" t="s">
        <v>1211</v>
      </c>
      <c r="G1346" s="254"/>
      <c r="H1346" s="257">
        <v>34.32</v>
      </c>
      <c r="I1346" s="258"/>
      <c r="J1346" s="254"/>
      <c r="K1346" s="254"/>
      <c r="L1346" s="259"/>
      <c r="M1346" s="260"/>
      <c r="N1346" s="261"/>
      <c r="O1346" s="261"/>
      <c r="P1346" s="261"/>
      <c r="Q1346" s="261"/>
      <c r="R1346" s="261"/>
      <c r="S1346" s="261"/>
      <c r="T1346" s="26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3" t="s">
        <v>178</v>
      </c>
      <c r="AU1346" s="263" t="s">
        <v>89</v>
      </c>
      <c r="AV1346" s="14" t="s">
        <v>89</v>
      </c>
      <c r="AW1346" s="14" t="s">
        <v>36</v>
      </c>
      <c r="AX1346" s="14" t="s">
        <v>79</v>
      </c>
      <c r="AY1346" s="263" t="s">
        <v>170</v>
      </c>
    </row>
    <row r="1347" s="15" customFormat="1">
      <c r="A1347" s="15"/>
      <c r="B1347" s="264"/>
      <c r="C1347" s="265"/>
      <c r="D1347" s="244" t="s">
        <v>178</v>
      </c>
      <c r="E1347" s="266" t="s">
        <v>1</v>
      </c>
      <c r="F1347" s="267" t="s">
        <v>183</v>
      </c>
      <c r="G1347" s="265"/>
      <c r="H1347" s="268">
        <v>45.719999999999999</v>
      </c>
      <c r="I1347" s="269"/>
      <c r="J1347" s="265"/>
      <c r="K1347" s="265"/>
      <c r="L1347" s="270"/>
      <c r="M1347" s="271"/>
      <c r="N1347" s="272"/>
      <c r="O1347" s="272"/>
      <c r="P1347" s="272"/>
      <c r="Q1347" s="272"/>
      <c r="R1347" s="272"/>
      <c r="S1347" s="272"/>
      <c r="T1347" s="273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74" t="s">
        <v>178</v>
      </c>
      <c r="AU1347" s="274" t="s">
        <v>89</v>
      </c>
      <c r="AV1347" s="15" t="s">
        <v>176</v>
      </c>
      <c r="AW1347" s="15" t="s">
        <v>36</v>
      </c>
      <c r="AX1347" s="15" t="s">
        <v>87</v>
      </c>
      <c r="AY1347" s="274" t="s">
        <v>170</v>
      </c>
    </row>
    <row r="1348" s="2" customFormat="1" ht="14.4" customHeight="1">
      <c r="A1348" s="39"/>
      <c r="B1348" s="40"/>
      <c r="C1348" s="228" t="s">
        <v>1212</v>
      </c>
      <c r="D1348" s="228" t="s">
        <v>172</v>
      </c>
      <c r="E1348" s="229" t="s">
        <v>1213</v>
      </c>
      <c r="F1348" s="230" t="s">
        <v>1214</v>
      </c>
      <c r="G1348" s="231" t="s">
        <v>175</v>
      </c>
      <c r="H1348" s="232">
        <v>7.3799999999999999</v>
      </c>
      <c r="I1348" s="233"/>
      <c r="J1348" s="234">
        <f>ROUND(I1348*H1348,2)</f>
        <v>0</v>
      </c>
      <c r="K1348" s="235"/>
      <c r="L1348" s="45"/>
      <c r="M1348" s="236" t="s">
        <v>1</v>
      </c>
      <c r="N1348" s="237" t="s">
        <v>44</v>
      </c>
      <c r="O1348" s="92"/>
      <c r="P1348" s="238">
        <f>O1348*H1348</f>
        <v>0</v>
      </c>
      <c r="Q1348" s="238">
        <v>0</v>
      </c>
      <c r="R1348" s="238">
        <f>Q1348*H1348</f>
        <v>0</v>
      </c>
      <c r="S1348" s="238">
        <v>0.062</v>
      </c>
      <c r="T1348" s="239">
        <f>S1348*H1348</f>
        <v>0.45755999999999997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40" t="s">
        <v>176</v>
      </c>
      <c r="AT1348" s="240" t="s">
        <v>172</v>
      </c>
      <c r="AU1348" s="240" t="s">
        <v>89</v>
      </c>
      <c r="AY1348" s="18" t="s">
        <v>170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8" t="s">
        <v>87</v>
      </c>
      <c r="BK1348" s="241">
        <f>ROUND(I1348*H1348,2)</f>
        <v>0</v>
      </c>
      <c r="BL1348" s="18" t="s">
        <v>176</v>
      </c>
      <c r="BM1348" s="240" t="s">
        <v>1215</v>
      </c>
    </row>
    <row r="1349" s="13" customFormat="1">
      <c r="A1349" s="13"/>
      <c r="B1349" s="242"/>
      <c r="C1349" s="243"/>
      <c r="D1349" s="244" t="s">
        <v>178</v>
      </c>
      <c r="E1349" s="245" t="s">
        <v>1</v>
      </c>
      <c r="F1349" s="246" t="s">
        <v>1185</v>
      </c>
      <c r="G1349" s="243"/>
      <c r="H1349" s="245" t="s">
        <v>1</v>
      </c>
      <c r="I1349" s="247"/>
      <c r="J1349" s="243"/>
      <c r="K1349" s="243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178</v>
      </c>
      <c r="AU1349" s="252" t="s">
        <v>89</v>
      </c>
      <c r="AV1349" s="13" t="s">
        <v>87</v>
      </c>
      <c r="AW1349" s="13" t="s">
        <v>36</v>
      </c>
      <c r="AX1349" s="13" t="s">
        <v>79</v>
      </c>
      <c r="AY1349" s="252" t="s">
        <v>170</v>
      </c>
    </row>
    <row r="1350" s="13" customFormat="1">
      <c r="A1350" s="13"/>
      <c r="B1350" s="242"/>
      <c r="C1350" s="243"/>
      <c r="D1350" s="244" t="s">
        <v>178</v>
      </c>
      <c r="E1350" s="245" t="s">
        <v>1</v>
      </c>
      <c r="F1350" s="246" t="s">
        <v>1186</v>
      </c>
      <c r="G1350" s="243"/>
      <c r="H1350" s="245" t="s">
        <v>1</v>
      </c>
      <c r="I1350" s="247"/>
      <c r="J1350" s="243"/>
      <c r="K1350" s="243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178</v>
      </c>
      <c r="AU1350" s="252" t="s">
        <v>89</v>
      </c>
      <c r="AV1350" s="13" t="s">
        <v>87</v>
      </c>
      <c r="AW1350" s="13" t="s">
        <v>36</v>
      </c>
      <c r="AX1350" s="13" t="s">
        <v>79</v>
      </c>
      <c r="AY1350" s="252" t="s">
        <v>170</v>
      </c>
    </row>
    <row r="1351" s="14" customFormat="1">
      <c r="A1351" s="14"/>
      <c r="B1351" s="253"/>
      <c r="C1351" s="254"/>
      <c r="D1351" s="244" t="s">
        <v>178</v>
      </c>
      <c r="E1351" s="255" t="s">
        <v>1</v>
      </c>
      <c r="F1351" s="256" t="s">
        <v>1216</v>
      </c>
      <c r="G1351" s="254"/>
      <c r="H1351" s="257">
        <v>3.1800000000000002</v>
      </c>
      <c r="I1351" s="258"/>
      <c r="J1351" s="254"/>
      <c r="K1351" s="254"/>
      <c r="L1351" s="259"/>
      <c r="M1351" s="260"/>
      <c r="N1351" s="261"/>
      <c r="O1351" s="261"/>
      <c r="P1351" s="261"/>
      <c r="Q1351" s="261"/>
      <c r="R1351" s="261"/>
      <c r="S1351" s="261"/>
      <c r="T1351" s="26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3" t="s">
        <v>178</v>
      </c>
      <c r="AU1351" s="263" t="s">
        <v>89</v>
      </c>
      <c r="AV1351" s="14" t="s">
        <v>89</v>
      </c>
      <c r="AW1351" s="14" t="s">
        <v>36</v>
      </c>
      <c r="AX1351" s="14" t="s">
        <v>79</v>
      </c>
      <c r="AY1351" s="263" t="s">
        <v>170</v>
      </c>
    </row>
    <row r="1352" s="14" customFormat="1">
      <c r="A1352" s="14"/>
      <c r="B1352" s="253"/>
      <c r="C1352" s="254"/>
      <c r="D1352" s="244" t="s">
        <v>178</v>
      </c>
      <c r="E1352" s="255" t="s">
        <v>1</v>
      </c>
      <c r="F1352" s="256" t="s">
        <v>1217</v>
      </c>
      <c r="G1352" s="254"/>
      <c r="H1352" s="257">
        <v>4.2000000000000002</v>
      </c>
      <c r="I1352" s="258"/>
      <c r="J1352" s="254"/>
      <c r="K1352" s="254"/>
      <c r="L1352" s="259"/>
      <c r="M1352" s="260"/>
      <c r="N1352" s="261"/>
      <c r="O1352" s="261"/>
      <c r="P1352" s="261"/>
      <c r="Q1352" s="261"/>
      <c r="R1352" s="261"/>
      <c r="S1352" s="261"/>
      <c r="T1352" s="26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3" t="s">
        <v>178</v>
      </c>
      <c r="AU1352" s="263" t="s">
        <v>89</v>
      </c>
      <c r="AV1352" s="14" t="s">
        <v>89</v>
      </c>
      <c r="AW1352" s="14" t="s">
        <v>36</v>
      </c>
      <c r="AX1352" s="14" t="s">
        <v>79</v>
      </c>
      <c r="AY1352" s="263" t="s">
        <v>170</v>
      </c>
    </row>
    <row r="1353" s="15" customFormat="1">
      <c r="A1353" s="15"/>
      <c r="B1353" s="264"/>
      <c r="C1353" s="265"/>
      <c r="D1353" s="244" t="s">
        <v>178</v>
      </c>
      <c r="E1353" s="266" t="s">
        <v>1</v>
      </c>
      <c r="F1353" s="267" t="s">
        <v>183</v>
      </c>
      <c r="G1353" s="265"/>
      <c r="H1353" s="268">
        <v>7.3799999999999999</v>
      </c>
      <c r="I1353" s="269"/>
      <c r="J1353" s="265"/>
      <c r="K1353" s="265"/>
      <c r="L1353" s="270"/>
      <c r="M1353" s="271"/>
      <c r="N1353" s="272"/>
      <c r="O1353" s="272"/>
      <c r="P1353" s="272"/>
      <c r="Q1353" s="272"/>
      <c r="R1353" s="272"/>
      <c r="S1353" s="272"/>
      <c r="T1353" s="273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4" t="s">
        <v>178</v>
      </c>
      <c r="AU1353" s="274" t="s">
        <v>89</v>
      </c>
      <c r="AV1353" s="15" t="s">
        <v>176</v>
      </c>
      <c r="AW1353" s="15" t="s">
        <v>36</v>
      </c>
      <c r="AX1353" s="15" t="s">
        <v>87</v>
      </c>
      <c r="AY1353" s="274" t="s">
        <v>170</v>
      </c>
    </row>
    <row r="1354" s="2" customFormat="1" ht="24.15" customHeight="1">
      <c r="A1354" s="39"/>
      <c r="B1354" s="40"/>
      <c r="C1354" s="228" t="s">
        <v>1218</v>
      </c>
      <c r="D1354" s="228" t="s">
        <v>172</v>
      </c>
      <c r="E1354" s="229" t="s">
        <v>1219</v>
      </c>
      <c r="F1354" s="230" t="s">
        <v>1220</v>
      </c>
      <c r="G1354" s="231" t="s">
        <v>352</v>
      </c>
      <c r="H1354" s="232">
        <v>1.5</v>
      </c>
      <c r="I1354" s="233"/>
      <c r="J1354" s="234">
        <f>ROUND(I1354*H1354,2)</f>
        <v>0</v>
      </c>
      <c r="K1354" s="235"/>
      <c r="L1354" s="45"/>
      <c r="M1354" s="236" t="s">
        <v>1</v>
      </c>
      <c r="N1354" s="237" t="s">
        <v>44</v>
      </c>
      <c r="O1354" s="92"/>
      <c r="P1354" s="238">
        <f>O1354*H1354</f>
        <v>0</v>
      </c>
      <c r="Q1354" s="238">
        <v>0.00046999999999999999</v>
      </c>
      <c r="R1354" s="238">
        <f>Q1354*H1354</f>
        <v>0.00070500000000000001</v>
      </c>
      <c r="S1354" s="238">
        <v>0.0050000000000000001</v>
      </c>
      <c r="T1354" s="239">
        <f>S1354*H1354</f>
        <v>0.0074999999999999997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40" t="s">
        <v>176</v>
      </c>
      <c r="AT1354" s="240" t="s">
        <v>172</v>
      </c>
      <c r="AU1354" s="240" t="s">
        <v>89</v>
      </c>
      <c r="AY1354" s="18" t="s">
        <v>170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8" t="s">
        <v>87</v>
      </c>
      <c r="BK1354" s="241">
        <f>ROUND(I1354*H1354,2)</f>
        <v>0</v>
      </c>
      <c r="BL1354" s="18" t="s">
        <v>176</v>
      </c>
      <c r="BM1354" s="240" t="s">
        <v>1221</v>
      </c>
    </row>
    <row r="1355" s="13" customFormat="1">
      <c r="A1355" s="13"/>
      <c r="B1355" s="242"/>
      <c r="C1355" s="243"/>
      <c r="D1355" s="244" t="s">
        <v>178</v>
      </c>
      <c r="E1355" s="245" t="s">
        <v>1</v>
      </c>
      <c r="F1355" s="246" t="s">
        <v>1222</v>
      </c>
      <c r="G1355" s="243"/>
      <c r="H1355" s="245" t="s">
        <v>1</v>
      </c>
      <c r="I1355" s="247"/>
      <c r="J1355" s="243"/>
      <c r="K1355" s="243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178</v>
      </c>
      <c r="AU1355" s="252" t="s">
        <v>89</v>
      </c>
      <c r="AV1355" s="13" t="s">
        <v>87</v>
      </c>
      <c r="AW1355" s="13" t="s">
        <v>36</v>
      </c>
      <c r="AX1355" s="13" t="s">
        <v>79</v>
      </c>
      <c r="AY1355" s="252" t="s">
        <v>170</v>
      </c>
    </row>
    <row r="1356" s="13" customFormat="1">
      <c r="A1356" s="13"/>
      <c r="B1356" s="242"/>
      <c r="C1356" s="243"/>
      <c r="D1356" s="244" t="s">
        <v>178</v>
      </c>
      <c r="E1356" s="245" t="s">
        <v>1</v>
      </c>
      <c r="F1356" s="246" t="s">
        <v>1223</v>
      </c>
      <c r="G1356" s="243"/>
      <c r="H1356" s="245" t="s">
        <v>1</v>
      </c>
      <c r="I1356" s="247"/>
      <c r="J1356" s="243"/>
      <c r="K1356" s="243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178</v>
      </c>
      <c r="AU1356" s="252" t="s">
        <v>89</v>
      </c>
      <c r="AV1356" s="13" t="s">
        <v>87</v>
      </c>
      <c r="AW1356" s="13" t="s">
        <v>36</v>
      </c>
      <c r="AX1356" s="13" t="s">
        <v>79</v>
      </c>
      <c r="AY1356" s="252" t="s">
        <v>170</v>
      </c>
    </row>
    <row r="1357" s="14" customFormat="1">
      <c r="A1357" s="14"/>
      <c r="B1357" s="253"/>
      <c r="C1357" s="254"/>
      <c r="D1357" s="244" t="s">
        <v>178</v>
      </c>
      <c r="E1357" s="255" t="s">
        <v>1</v>
      </c>
      <c r="F1357" s="256" t="s">
        <v>1224</v>
      </c>
      <c r="G1357" s="254"/>
      <c r="H1357" s="257">
        <v>1.5</v>
      </c>
      <c r="I1357" s="258"/>
      <c r="J1357" s="254"/>
      <c r="K1357" s="254"/>
      <c r="L1357" s="259"/>
      <c r="M1357" s="260"/>
      <c r="N1357" s="261"/>
      <c r="O1357" s="261"/>
      <c r="P1357" s="261"/>
      <c r="Q1357" s="261"/>
      <c r="R1357" s="261"/>
      <c r="S1357" s="261"/>
      <c r="T1357" s="26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3" t="s">
        <v>178</v>
      </c>
      <c r="AU1357" s="263" t="s">
        <v>89</v>
      </c>
      <c r="AV1357" s="14" t="s">
        <v>89</v>
      </c>
      <c r="AW1357" s="14" t="s">
        <v>36</v>
      </c>
      <c r="AX1357" s="14" t="s">
        <v>79</v>
      </c>
      <c r="AY1357" s="263" t="s">
        <v>170</v>
      </c>
    </row>
    <row r="1358" s="15" customFormat="1">
      <c r="A1358" s="15"/>
      <c r="B1358" s="264"/>
      <c r="C1358" s="265"/>
      <c r="D1358" s="244" t="s">
        <v>178</v>
      </c>
      <c r="E1358" s="266" t="s">
        <v>1</v>
      </c>
      <c r="F1358" s="267" t="s">
        <v>183</v>
      </c>
      <c r="G1358" s="265"/>
      <c r="H1358" s="268">
        <v>1.5</v>
      </c>
      <c r="I1358" s="269"/>
      <c r="J1358" s="265"/>
      <c r="K1358" s="265"/>
      <c r="L1358" s="270"/>
      <c r="M1358" s="271"/>
      <c r="N1358" s="272"/>
      <c r="O1358" s="272"/>
      <c r="P1358" s="272"/>
      <c r="Q1358" s="272"/>
      <c r="R1358" s="272"/>
      <c r="S1358" s="272"/>
      <c r="T1358" s="273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4" t="s">
        <v>178</v>
      </c>
      <c r="AU1358" s="274" t="s">
        <v>89</v>
      </c>
      <c r="AV1358" s="15" t="s">
        <v>176</v>
      </c>
      <c r="AW1358" s="15" t="s">
        <v>36</v>
      </c>
      <c r="AX1358" s="15" t="s">
        <v>87</v>
      </c>
      <c r="AY1358" s="274" t="s">
        <v>170</v>
      </c>
    </row>
    <row r="1359" s="2" customFormat="1" ht="24.15" customHeight="1">
      <c r="A1359" s="39"/>
      <c r="B1359" s="40"/>
      <c r="C1359" s="228" t="s">
        <v>1225</v>
      </c>
      <c r="D1359" s="228" t="s">
        <v>172</v>
      </c>
      <c r="E1359" s="229" t="s">
        <v>1226</v>
      </c>
      <c r="F1359" s="230" t="s">
        <v>1227</v>
      </c>
      <c r="G1359" s="231" t="s">
        <v>352</v>
      </c>
      <c r="H1359" s="232">
        <v>2.8500000000000001</v>
      </c>
      <c r="I1359" s="233"/>
      <c r="J1359" s="234">
        <f>ROUND(I1359*H1359,2)</f>
        <v>0</v>
      </c>
      <c r="K1359" s="235"/>
      <c r="L1359" s="45"/>
      <c r="M1359" s="236" t="s">
        <v>1</v>
      </c>
      <c r="N1359" s="237" t="s">
        <v>44</v>
      </c>
      <c r="O1359" s="92"/>
      <c r="P1359" s="238">
        <f>O1359*H1359</f>
        <v>0</v>
      </c>
      <c r="Q1359" s="238">
        <v>0.00081999999999999998</v>
      </c>
      <c r="R1359" s="238">
        <f>Q1359*H1359</f>
        <v>0.0023370000000000001</v>
      </c>
      <c r="S1359" s="238">
        <v>0.010999999999999999</v>
      </c>
      <c r="T1359" s="239">
        <f>S1359*H1359</f>
        <v>0.031349999999999996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0" t="s">
        <v>176</v>
      </c>
      <c r="AT1359" s="240" t="s">
        <v>172</v>
      </c>
      <c r="AU1359" s="240" t="s">
        <v>89</v>
      </c>
      <c r="AY1359" s="18" t="s">
        <v>170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87</v>
      </c>
      <c r="BK1359" s="241">
        <f>ROUND(I1359*H1359,2)</f>
        <v>0</v>
      </c>
      <c r="BL1359" s="18" t="s">
        <v>176</v>
      </c>
      <c r="BM1359" s="240" t="s">
        <v>1228</v>
      </c>
    </row>
    <row r="1360" s="13" customFormat="1">
      <c r="A1360" s="13"/>
      <c r="B1360" s="242"/>
      <c r="C1360" s="243"/>
      <c r="D1360" s="244" t="s">
        <v>178</v>
      </c>
      <c r="E1360" s="245" t="s">
        <v>1</v>
      </c>
      <c r="F1360" s="246" t="s">
        <v>1229</v>
      </c>
      <c r="G1360" s="243"/>
      <c r="H1360" s="245" t="s">
        <v>1</v>
      </c>
      <c r="I1360" s="247"/>
      <c r="J1360" s="243"/>
      <c r="K1360" s="243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178</v>
      </c>
      <c r="AU1360" s="252" t="s">
        <v>89</v>
      </c>
      <c r="AV1360" s="13" t="s">
        <v>87</v>
      </c>
      <c r="AW1360" s="13" t="s">
        <v>36</v>
      </c>
      <c r="AX1360" s="13" t="s">
        <v>79</v>
      </c>
      <c r="AY1360" s="252" t="s">
        <v>170</v>
      </c>
    </row>
    <row r="1361" s="14" customFormat="1">
      <c r="A1361" s="14"/>
      <c r="B1361" s="253"/>
      <c r="C1361" s="254"/>
      <c r="D1361" s="244" t="s">
        <v>178</v>
      </c>
      <c r="E1361" s="255" t="s">
        <v>1</v>
      </c>
      <c r="F1361" s="256" t="s">
        <v>1230</v>
      </c>
      <c r="G1361" s="254"/>
      <c r="H1361" s="257">
        <v>0.59999999999999998</v>
      </c>
      <c r="I1361" s="258"/>
      <c r="J1361" s="254"/>
      <c r="K1361" s="254"/>
      <c r="L1361" s="259"/>
      <c r="M1361" s="260"/>
      <c r="N1361" s="261"/>
      <c r="O1361" s="261"/>
      <c r="P1361" s="261"/>
      <c r="Q1361" s="261"/>
      <c r="R1361" s="261"/>
      <c r="S1361" s="261"/>
      <c r="T1361" s="26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3" t="s">
        <v>178</v>
      </c>
      <c r="AU1361" s="263" t="s">
        <v>89</v>
      </c>
      <c r="AV1361" s="14" t="s">
        <v>89</v>
      </c>
      <c r="AW1361" s="14" t="s">
        <v>36</v>
      </c>
      <c r="AX1361" s="14" t="s">
        <v>79</v>
      </c>
      <c r="AY1361" s="263" t="s">
        <v>170</v>
      </c>
    </row>
    <row r="1362" s="16" customFormat="1">
      <c r="A1362" s="16"/>
      <c r="B1362" s="275"/>
      <c r="C1362" s="276"/>
      <c r="D1362" s="244" t="s">
        <v>178</v>
      </c>
      <c r="E1362" s="277" t="s">
        <v>1</v>
      </c>
      <c r="F1362" s="278" t="s">
        <v>221</v>
      </c>
      <c r="G1362" s="276"/>
      <c r="H1362" s="279">
        <v>0.59999999999999998</v>
      </c>
      <c r="I1362" s="280"/>
      <c r="J1362" s="276"/>
      <c r="K1362" s="276"/>
      <c r="L1362" s="281"/>
      <c r="M1362" s="282"/>
      <c r="N1362" s="283"/>
      <c r="O1362" s="283"/>
      <c r="P1362" s="283"/>
      <c r="Q1362" s="283"/>
      <c r="R1362" s="283"/>
      <c r="S1362" s="283"/>
      <c r="T1362" s="284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85" t="s">
        <v>178</v>
      </c>
      <c r="AU1362" s="285" t="s">
        <v>89</v>
      </c>
      <c r="AV1362" s="16" t="s">
        <v>189</v>
      </c>
      <c r="AW1362" s="16" t="s">
        <v>36</v>
      </c>
      <c r="AX1362" s="16" t="s">
        <v>79</v>
      </c>
      <c r="AY1362" s="285" t="s">
        <v>170</v>
      </c>
    </row>
    <row r="1363" s="13" customFormat="1">
      <c r="A1363" s="13"/>
      <c r="B1363" s="242"/>
      <c r="C1363" s="243"/>
      <c r="D1363" s="244" t="s">
        <v>178</v>
      </c>
      <c r="E1363" s="245" t="s">
        <v>1</v>
      </c>
      <c r="F1363" s="246" t="s">
        <v>1231</v>
      </c>
      <c r="G1363" s="243"/>
      <c r="H1363" s="245" t="s">
        <v>1</v>
      </c>
      <c r="I1363" s="247"/>
      <c r="J1363" s="243"/>
      <c r="K1363" s="243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178</v>
      </c>
      <c r="AU1363" s="252" t="s">
        <v>89</v>
      </c>
      <c r="AV1363" s="13" t="s">
        <v>87</v>
      </c>
      <c r="AW1363" s="13" t="s">
        <v>36</v>
      </c>
      <c r="AX1363" s="13" t="s">
        <v>79</v>
      </c>
      <c r="AY1363" s="252" t="s">
        <v>170</v>
      </c>
    </row>
    <row r="1364" s="14" customFormat="1">
      <c r="A1364" s="14"/>
      <c r="B1364" s="253"/>
      <c r="C1364" s="254"/>
      <c r="D1364" s="244" t="s">
        <v>178</v>
      </c>
      <c r="E1364" s="255" t="s">
        <v>1</v>
      </c>
      <c r="F1364" s="256" t="s">
        <v>1232</v>
      </c>
      <c r="G1364" s="254"/>
      <c r="H1364" s="257">
        <v>0.25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178</v>
      </c>
      <c r="AU1364" s="263" t="s">
        <v>89</v>
      </c>
      <c r="AV1364" s="14" t="s">
        <v>89</v>
      </c>
      <c r="AW1364" s="14" t="s">
        <v>36</v>
      </c>
      <c r="AX1364" s="14" t="s">
        <v>79</v>
      </c>
      <c r="AY1364" s="263" t="s">
        <v>170</v>
      </c>
    </row>
    <row r="1365" s="14" customFormat="1">
      <c r="A1365" s="14"/>
      <c r="B1365" s="253"/>
      <c r="C1365" s="254"/>
      <c r="D1365" s="244" t="s">
        <v>178</v>
      </c>
      <c r="E1365" s="255" t="s">
        <v>1</v>
      </c>
      <c r="F1365" s="256" t="s">
        <v>1233</v>
      </c>
      <c r="G1365" s="254"/>
      <c r="H1365" s="257">
        <v>0.25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3" t="s">
        <v>178</v>
      </c>
      <c r="AU1365" s="263" t="s">
        <v>89</v>
      </c>
      <c r="AV1365" s="14" t="s">
        <v>89</v>
      </c>
      <c r="AW1365" s="14" t="s">
        <v>36</v>
      </c>
      <c r="AX1365" s="14" t="s">
        <v>79</v>
      </c>
      <c r="AY1365" s="263" t="s">
        <v>170</v>
      </c>
    </row>
    <row r="1366" s="14" customFormat="1">
      <c r="A1366" s="14"/>
      <c r="B1366" s="253"/>
      <c r="C1366" s="254"/>
      <c r="D1366" s="244" t="s">
        <v>178</v>
      </c>
      <c r="E1366" s="255" t="s">
        <v>1</v>
      </c>
      <c r="F1366" s="256" t="s">
        <v>1234</v>
      </c>
      <c r="G1366" s="254"/>
      <c r="H1366" s="257">
        <v>0.25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178</v>
      </c>
      <c r="AU1366" s="263" t="s">
        <v>89</v>
      </c>
      <c r="AV1366" s="14" t="s">
        <v>89</v>
      </c>
      <c r="AW1366" s="14" t="s">
        <v>36</v>
      </c>
      <c r="AX1366" s="14" t="s">
        <v>79</v>
      </c>
      <c r="AY1366" s="263" t="s">
        <v>170</v>
      </c>
    </row>
    <row r="1367" s="16" customFormat="1">
      <c r="A1367" s="16"/>
      <c r="B1367" s="275"/>
      <c r="C1367" s="276"/>
      <c r="D1367" s="244" t="s">
        <v>178</v>
      </c>
      <c r="E1367" s="277" t="s">
        <v>1</v>
      </c>
      <c r="F1367" s="278" t="s">
        <v>221</v>
      </c>
      <c r="G1367" s="276"/>
      <c r="H1367" s="279">
        <v>0.75</v>
      </c>
      <c r="I1367" s="280"/>
      <c r="J1367" s="276"/>
      <c r="K1367" s="276"/>
      <c r="L1367" s="281"/>
      <c r="M1367" s="282"/>
      <c r="N1367" s="283"/>
      <c r="O1367" s="283"/>
      <c r="P1367" s="283"/>
      <c r="Q1367" s="283"/>
      <c r="R1367" s="283"/>
      <c r="S1367" s="283"/>
      <c r="T1367" s="284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T1367" s="285" t="s">
        <v>178</v>
      </c>
      <c r="AU1367" s="285" t="s">
        <v>89</v>
      </c>
      <c r="AV1367" s="16" t="s">
        <v>189</v>
      </c>
      <c r="AW1367" s="16" t="s">
        <v>36</v>
      </c>
      <c r="AX1367" s="16" t="s">
        <v>79</v>
      </c>
      <c r="AY1367" s="285" t="s">
        <v>170</v>
      </c>
    </row>
    <row r="1368" s="13" customFormat="1">
      <c r="A1368" s="13"/>
      <c r="B1368" s="242"/>
      <c r="C1368" s="243"/>
      <c r="D1368" s="244" t="s">
        <v>178</v>
      </c>
      <c r="E1368" s="245" t="s">
        <v>1</v>
      </c>
      <c r="F1368" s="246" t="s">
        <v>1222</v>
      </c>
      <c r="G1368" s="243"/>
      <c r="H1368" s="245" t="s">
        <v>1</v>
      </c>
      <c r="I1368" s="247"/>
      <c r="J1368" s="243"/>
      <c r="K1368" s="243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178</v>
      </c>
      <c r="AU1368" s="252" t="s">
        <v>89</v>
      </c>
      <c r="AV1368" s="13" t="s">
        <v>87</v>
      </c>
      <c r="AW1368" s="13" t="s">
        <v>36</v>
      </c>
      <c r="AX1368" s="13" t="s">
        <v>79</v>
      </c>
      <c r="AY1368" s="252" t="s">
        <v>170</v>
      </c>
    </row>
    <row r="1369" s="13" customFormat="1">
      <c r="A1369" s="13"/>
      <c r="B1369" s="242"/>
      <c r="C1369" s="243"/>
      <c r="D1369" s="244" t="s">
        <v>178</v>
      </c>
      <c r="E1369" s="245" t="s">
        <v>1</v>
      </c>
      <c r="F1369" s="246" t="s">
        <v>1223</v>
      </c>
      <c r="G1369" s="243"/>
      <c r="H1369" s="245" t="s">
        <v>1</v>
      </c>
      <c r="I1369" s="247"/>
      <c r="J1369" s="243"/>
      <c r="K1369" s="243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178</v>
      </c>
      <c r="AU1369" s="252" t="s">
        <v>89</v>
      </c>
      <c r="AV1369" s="13" t="s">
        <v>87</v>
      </c>
      <c r="AW1369" s="13" t="s">
        <v>36</v>
      </c>
      <c r="AX1369" s="13" t="s">
        <v>79</v>
      </c>
      <c r="AY1369" s="252" t="s">
        <v>170</v>
      </c>
    </row>
    <row r="1370" s="14" customFormat="1">
      <c r="A1370" s="14"/>
      <c r="B1370" s="253"/>
      <c r="C1370" s="254"/>
      <c r="D1370" s="244" t="s">
        <v>178</v>
      </c>
      <c r="E1370" s="255" t="s">
        <v>1</v>
      </c>
      <c r="F1370" s="256" t="s">
        <v>1224</v>
      </c>
      <c r="G1370" s="254"/>
      <c r="H1370" s="257">
        <v>1.5</v>
      </c>
      <c r="I1370" s="258"/>
      <c r="J1370" s="254"/>
      <c r="K1370" s="254"/>
      <c r="L1370" s="259"/>
      <c r="M1370" s="260"/>
      <c r="N1370" s="261"/>
      <c r="O1370" s="261"/>
      <c r="P1370" s="261"/>
      <c r="Q1370" s="261"/>
      <c r="R1370" s="261"/>
      <c r="S1370" s="261"/>
      <c r="T1370" s="26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3" t="s">
        <v>178</v>
      </c>
      <c r="AU1370" s="263" t="s">
        <v>89</v>
      </c>
      <c r="AV1370" s="14" t="s">
        <v>89</v>
      </c>
      <c r="AW1370" s="14" t="s">
        <v>36</v>
      </c>
      <c r="AX1370" s="14" t="s">
        <v>79</v>
      </c>
      <c r="AY1370" s="263" t="s">
        <v>170</v>
      </c>
    </row>
    <row r="1371" s="16" customFormat="1">
      <c r="A1371" s="16"/>
      <c r="B1371" s="275"/>
      <c r="C1371" s="276"/>
      <c r="D1371" s="244" t="s">
        <v>178</v>
      </c>
      <c r="E1371" s="277" t="s">
        <v>1</v>
      </c>
      <c r="F1371" s="278" t="s">
        <v>221</v>
      </c>
      <c r="G1371" s="276"/>
      <c r="H1371" s="279">
        <v>1.5</v>
      </c>
      <c r="I1371" s="280"/>
      <c r="J1371" s="276"/>
      <c r="K1371" s="276"/>
      <c r="L1371" s="281"/>
      <c r="M1371" s="282"/>
      <c r="N1371" s="283"/>
      <c r="O1371" s="283"/>
      <c r="P1371" s="283"/>
      <c r="Q1371" s="283"/>
      <c r="R1371" s="283"/>
      <c r="S1371" s="283"/>
      <c r="T1371" s="284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85" t="s">
        <v>178</v>
      </c>
      <c r="AU1371" s="285" t="s">
        <v>89</v>
      </c>
      <c r="AV1371" s="16" t="s">
        <v>189</v>
      </c>
      <c r="AW1371" s="16" t="s">
        <v>36</v>
      </c>
      <c r="AX1371" s="16" t="s">
        <v>79</v>
      </c>
      <c r="AY1371" s="285" t="s">
        <v>170</v>
      </c>
    </row>
    <row r="1372" s="15" customFormat="1">
      <c r="A1372" s="15"/>
      <c r="B1372" s="264"/>
      <c r="C1372" s="265"/>
      <c r="D1372" s="244" t="s">
        <v>178</v>
      </c>
      <c r="E1372" s="266" t="s">
        <v>1</v>
      </c>
      <c r="F1372" s="267" t="s">
        <v>183</v>
      </c>
      <c r="G1372" s="265"/>
      <c r="H1372" s="268">
        <v>2.8500000000000001</v>
      </c>
      <c r="I1372" s="269"/>
      <c r="J1372" s="265"/>
      <c r="K1372" s="265"/>
      <c r="L1372" s="270"/>
      <c r="M1372" s="271"/>
      <c r="N1372" s="272"/>
      <c r="O1372" s="272"/>
      <c r="P1372" s="272"/>
      <c r="Q1372" s="272"/>
      <c r="R1372" s="272"/>
      <c r="S1372" s="272"/>
      <c r="T1372" s="273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4" t="s">
        <v>178</v>
      </c>
      <c r="AU1372" s="274" t="s">
        <v>89</v>
      </c>
      <c r="AV1372" s="15" t="s">
        <v>176</v>
      </c>
      <c r="AW1372" s="15" t="s">
        <v>36</v>
      </c>
      <c r="AX1372" s="15" t="s">
        <v>87</v>
      </c>
      <c r="AY1372" s="274" t="s">
        <v>170</v>
      </c>
    </row>
    <row r="1373" s="2" customFormat="1" ht="24.15" customHeight="1">
      <c r="A1373" s="39"/>
      <c r="B1373" s="40"/>
      <c r="C1373" s="228" t="s">
        <v>1235</v>
      </c>
      <c r="D1373" s="228" t="s">
        <v>172</v>
      </c>
      <c r="E1373" s="229" t="s">
        <v>1236</v>
      </c>
      <c r="F1373" s="230" t="s">
        <v>1237</v>
      </c>
      <c r="G1373" s="231" t="s">
        <v>352</v>
      </c>
      <c r="H1373" s="232">
        <v>0.25</v>
      </c>
      <c r="I1373" s="233"/>
      <c r="J1373" s="234">
        <f>ROUND(I1373*H1373,2)</f>
        <v>0</v>
      </c>
      <c r="K1373" s="235"/>
      <c r="L1373" s="45"/>
      <c r="M1373" s="236" t="s">
        <v>1</v>
      </c>
      <c r="N1373" s="237" t="s">
        <v>44</v>
      </c>
      <c r="O1373" s="92"/>
      <c r="P1373" s="238">
        <f>O1373*H1373</f>
        <v>0</v>
      </c>
      <c r="Q1373" s="238">
        <v>0.00059000000000000003</v>
      </c>
      <c r="R1373" s="238">
        <f>Q1373*H1373</f>
        <v>0.00014750000000000001</v>
      </c>
      <c r="S1373" s="238">
        <v>0.014999999999999999</v>
      </c>
      <c r="T1373" s="239">
        <f>S1373*H1373</f>
        <v>0.0037499999999999999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40" t="s">
        <v>176</v>
      </c>
      <c r="AT1373" s="240" t="s">
        <v>172</v>
      </c>
      <c r="AU1373" s="240" t="s">
        <v>89</v>
      </c>
      <c r="AY1373" s="18" t="s">
        <v>170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87</v>
      </c>
      <c r="BK1373" s="241">
        <f>ROUND(I1373*H1373,2)</f>
        <v>0</v>
      </c>
      <c r="BL1373" s="18" t="s">
        <v>176</v>
      </c>
      <c r="BM1373" s="240" t="s">
        <v>1238</v>
      </c>
    </row>
    <row r="1374" s="13" customFormat="1">
      <c r="A1374" s="13"/>
      <c r="B1374" s="242"/>
      <c r="C1374" s="243"/>
      <c r="D1374" s="244" t="s">
        <v>178</v>
      </c>
      <c r="E1374" s="245" t="s">
        <v>1</v>
      </c>
      <c r="F1374" s="246" t="s">
        <v>1231</v>
      </c>
      <c r="G1374" s="243"/>
      <c r="H1374" s="245" t="s">
        <v>1</v>
      </c>
      <c r="I1374" s="247"/>
      <c r="J1374" s="243"/>
      <c r="K1374" s="243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178</v>
      </c>
      <c r="AU1374" s="252" t="s">
        <v>89</v>
      </c>
      <c r="AV1374" s="13" t="s">
        <v>87</v>
      </c>
      <c r="AW1374" s="13" t="s">
        <v>36</v>
      </c>
      <c r="AX1374" s="13" t="s">
        <v>79</v>
      </c>
      <c r="AY1374" s="252" t="s">
        <v>170</v>
      </c>
    </row>
    <row r="1375" s="14" customFormat="1">
      <c r="A1375" s="14"/>
      <c r="B1375" s="253"/>
      <c r="C1375" s="254"/>
      <c r="D1375" s="244" t="s">
        <v>178</v>
      </c>
      <c r="E1375" s="255" t="s">
        <v>1</v>
      </c>
      <c r="F1375" s="256" t="s">
        <v>1239</v>
      </c>
      <c r="G1375" s="254"/>
      <c r="H1375" s="257">
        <v>0.25</v>
      </c>
      <c r="I1375" s="258"/>
      <c r="J1375" s="254"/>
      <c r="K1375" s="254"/>
      <c r="L1375" s="259"/>
      <c r="M1375" s="260"/>
      <c r="N1375" s="261"/>
      <c r="O1375" s="261"/>
      <c r="P1375" s="261"/>
      <c r="Q1375" s="261"/>
      <c r="R1375" s="261"/>
      <c r="S1375" s="261"/>
      <c r="T1375" s="26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3" t="s">
        <v>178</v>
      </c>
      <c r="AU1375" s="263" t="s">
        <v>89</v>
      </c>
      <c r="AV1375" s="14" t="s">
        <v>89</v>
      </c>
      <c r="AW1375" s="14" t="s">
        <v>36</v>
      </c>
      <c r="AX1375" s="14" t="s">
        <v>79</v>
      </c>
      <c r="AY1375" s="263" t="s">
        <v>170</v>
      </c>
    </row>
    <row r="1376" s="15" customFormat="1">
      <c r="A1376" s="15"/>
      <c r="B1376" s="264"/>
      <c r="C1376" s="265"/>
      <c r="D1376" s="244" t="s">
        <v>178</v>
      </c>
      <c r="E1376" s="266" t="s">
        <v>1</v>
      </c>
      <c r="F1376" s="267" t="s">
        <v>183</v>
      </c>
      <c r="G1376" s="265"/>
      <c r="H1376" s="268">
        <v>0.25</v>
      </c>
      <c r="I1376" s="269"/>
      <c r="J1376" s="265"/>
      <c r="K1376" s="265"/>
      <c r="L1376" s="270"/>
      <c r="M1376" s="271"/>
      <c r="N1376" s="272"/>
      <c r="O1376" s="272"/>
      <c r="P1376" s="272"/>
      <c r="Q1376" s="272"/>
      <c r="R1376" s="272"/>
      <c r="S1376" s="272"/>
      <c r="T1376" s="273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74" t="s">
        <v>178</v>
      </c>
      <c r="AU1376" s="274" t="s">
        <v>89</v>
      </c>
      <c r="AV1376" s="15" t="s">
        <v>176</v>
      </c>
      <c r="AW1376" s="15" t="s">
        <v>36</v>
      </c>
      <c r="AX1376" s="15" t="s">
        <v>87</v>
      </c>
      <c r="AY1376" s="274" t="s">
        <v>170</v>
      </c>
    </row>
    <row r="1377" s="2" customFormat="1" ht="24.15" customHeight="1">
      <c r="A1377" s="39"/>
      <c r="B1377" s="40"/>
      <c r="C1377" s="228" t="s">
        <v>1240</v>
      </c>
      <c r="D1377" s="228" t="s">
        <v>172</v>
      </c>
      <c r="E1377" s="229" t="s">
        <v>1241</v>
      </c>
      <c r="F1377" s="230" t="s">
        <v>1242</v>
      </c>
      <c r="G1377" s="231" t="s">
        <v>352</v>
      </c>
      <c r="H1377" s="232">
        <v>1.6000000000000001</v>
      </c>
      <c r="I1377" s="233"/>
      <c r="J1377" s="234">
        <f>ROUND(I1377*H1377,2)</f>
        <v>0</v>
      </c>
      <c r="K1377" s="235"/>
      <c r="L1377" s="45"/>
      <c r="M1377" s="236" t="s">
        <v>1</v>
      </c>
      <c r="N1377" s="237" t="s">
        <v>44</v>
      </c>
      <c r="O1377" s="92"/>
      <c r="P1377" s="238">
        <f>O1377*H1377</f>
        <v>0</v>
      </c>
      <c r="Q1377" s="238">
        <v>0.00067000000000000002</v>
      </c>
      <c r="R1377" s="238">
        <f>Q1377*H1377</f>
        <v>0.001072</v>
      </c>
      <c r="S1377" s="238">
        <v>0.02</v>
      </c>
      <c r="T1377" s="239">
        <f>S1377*H1377</f>
        <v>0.032000000000000001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40" t="s">
        <v>176</v>
      </c>
      <c r="AT1377" s="240" t="s">
        <v>172</v>
      </c>
      <c r="AU1377" s="240" t="s">
        <v>89</v>
      </c>
      <c r="AY1377" s="18" t="s">
        <v>170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8" t="s">
        <v>87</v>
      </c>
      <c r="BK1377" s="241">
        <f>ROUND(I1377*H1377,2)</f>
        <v>0</v>
      </c>
      <c r="BL1377" s="18" t="s">
        <v>176</v>
      </c>
      <c r="BM1377" s="240" t="s">
        <v>1243</v>
      </c>
    </row>
    <row r="1378" s="13" customFormat="1">
      <c r="A1378" s="13"/>
      <c r="B1378" s="242"/>
      <c r="C1378" s="243"/>
      <c r="D1378" s="244" t="s">
        <v>178</v>
      </c>
      <c r="E1378" s="245" t="s">
        <v>1</v>
      </c>
      <c r="F1378" s="246" t="s">
        <v>1244</v>
      </c>
      <c r="G1378" s="243"/>
      <c r="H1378" s="245" t="s">
        <v>1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2" t="s">
        <v>178</v>
      </c>
      <c r="AU1378" s="252" t="s">
        <v>89</v>
      </c>
      <c r="AV1378" s="13" t="s">
        <v>87</v>
      </c>
      <c r="AW1378" s="13" t="s">
        <v>36</v>
      </c>
      <c r="AX1378" s="13" t="s">
        <v>79</v>
      </c>
      <c r="AY1378" s="252" t="s">
        <v>170</v>
      </c>
    </row>
    <row r="1379" s="13" customFormat="1">
      <c r="A1379" s="13"/>
      <c r="B1379" s="242"/>
      <c r="C1379" s="243"/>
      <c r="D1379" s="244" t="s">
        <v>178</v>
      </c>
      <c r="E1379" s="245" t="s">
        <v>1</v>
      </c>
      <c r="F1379" s="246" t="s">
        <v>1245</v>
      </c>
      <c r="G1379" s="243"/>
      <c r="H1379" s="245" t="s">
        <v>1</v>
      </c>
      <c r="I1379" s="247"/>
      <c r="J1379" s="243"/>
      <c r="K1379" s="243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2" t="s">
        <v>178</v>
      </c>
      <c r="AU1379" s="252" t="s">
        <v>89</v>
      </c>
      <c r="AV1379" s="13" t="s">
        <v>87</v>
      </c>
      <c r="AW1379" s="13" t="s">
        <v>36</v>
      </c>
      <c r="AX1379" s="13" t="s">
        <v>79</v>
      </c>
      <c r="AY1379" s="252" t="s">
        <v>170</v>
      </c>
    </row>
    <row r="1380" s="13" customFormat="1">
      <c r="A1380" s="13"/>
      <c r="B1380" s="242"/>
      <c r="C1380" s="243"/>
      <c r="D1380" s="244" t="s">
        <v>178</v>
      </c>
      <c r="E1380" s="245" t="s">
        <v>1</v>
      </c>
      <c r="F1380" s="246" t="s">
        <v>1246</v>
      </c>
      <c r="G1380" s="243"/>
      <c r="H1380" s="245" t="s">
        <v>1</v>
      </c>
      <c r="I1380" s="247"/>
      <c r="J1380" s="243"/>
      <c r="K1380" s="243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2" t="s">
        <v>178</v>
      </c>
      <c r="AU1380" s="252" t="s">
        <v>89</v>
      </c>
      <c r="AV1380" s="13" t="s">
        <v>87</v>
      </c>
      <c r="AW1380" s="13" t="s">
        <v>36</v>
      </c>
      <c r="AX1380" s="13" t="s">
        <v>79</v>
      </c>
      <c r="AY1380" s="252" t="s">
        <v>170</v>
      </c>
    </row>
    <row r="1381" s="14" customFormat="1">
      <c r="A1381" s="14"/>
      <c r="B1381" s="253"/>
      <c r="C1381" s="254"/>
      <c r="D1381" s="244" t="s">
        <v>178</v>
      </c>
      <c r="E1381" s="255" t="s">
        <v>1</v>
      </c>
      <c r="F1381" s="256" t="s">
        <v>1247</v>
      </c>
      <c r="G1381" s="254"/>
      <c r="H1381" s="257">
        <v>1.2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3" t="s">
        <v>178</v>
      </c>
      <c r="AU1381" s="263" t="s">
        <v>89</v>
      </c>
      <c r="AV1381" s="14" t="s">
        <v>89</v>
      </c>
      <c r="AW1381" s="14" t="s">
        <v>36</v>
      </c>
      <c r="AX1381" s="14" t="s">
        <v>79</v>
      </c>
      <c r="AY1381" s="263" t="s">
        <v>170</v>
      </c>
    </row>
    <row r="1382" s="13" customFormat="1">
      <c r="A1382" s="13"/>
      <c r="B1382" s="242"/>
      <c r="C1382" s="243"/>
      <c r="D1382" s="244" t="s">
        <v>178</v>
      </c>
      <c r="E1382" s="245" t="s">
        <v>1</v>
      </c>
      <c r="F1382" s="246" t="s">
        <v>1248</v>
      </c>
      <c r="G1382" s="243"/>
      <c r="H1382" s="245" t="s">
        <v>1</v>
      </c>
      <c r="I1382" s="247"/>
      <c r="J1382" s="243"/>
      <c r="K1382" s="243"/>
      <c r="L1382" s="248"/>
      <c r="M1382" s="249"/>
      <c r="N1382" s="250"/>
      <c r="O1382" s="250"/>
      <c r="P1382" s="250"/>
      <c r="Q1382" s="250"/>
      <c r="R1382" s="250"/>
      <c r="S1382" s="250"/>
      <c r="T1382" s="25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2" t="s">
        <v>178</v>
      </c>
      <c r="AU1382" s="252" t="s">
        <v>89</v>
      </c>
      <c r="AV1382" s="13" t="s">
        <v>87</v>
      </c>
      <c r="AW1382" s="13" t="s">
        <v>36</v>
      </c>
      <c r="AX1382" s="13" t="s">
        <v>79</v>
      </c>
      <c r="AY1382" s="252" t="s">
        <v>170</v>
      </c>
    </row>
    <row r="1383" s="14" customFormat="1">
      <c r="A1383" s="14"/>
      <c r="B1383" s="253"/>
      <c r="C1383" s="254"/>
      <c r="D1383" s="244" t="s">
        <v>178</v>
      </c>
      <c r="E1383" s="255" t="s">
        <v>1</v>
      </c>
      <c r="F1383" s="256" t="s">
        <v>820</v>
      </c>
      <c r="G1383" s="254"/>
      <c r="H1383" s="257">
        <v>0.40000000000000002</v>
      </c>
      <c r="I1383" s="258"/>
      <c r="J1383" s="254"/>
      <c r="K1383" s="254"/>
      <c r="L1383" s="259"/>
      <c r="M1383" s="260"/>
      <c r="N1383" s="261"/>
      <c r="O1383" s="261"/>
      <c r="P1383" s="261"/>
      <c r="Q1383" s="261"/>
      <c r="R1383" s="261"/>
      <c r="S1383" s="261"/>
      <c r="T1383" s="26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3" t="s">
        <v>178</v>
      </c>
      <c r="AU1383" s="263" t="s">
        <v>89</v>
      </c>
      <c r="AV1383" s="14" t="s">
        <v>89</v>
      </c>
      <c r="AW1383" s="14" t="s">
        <v>36</v>
      </c>
      <c r="AX1383" s="14" t="s">
        <v>79</v>
      </c>
      <c r="AY1383" s="263" t="s">
        <v>170</v>
      </c>
    </row>
    <row r="1384" s="15" customFormat="1">
      <c r="A1384" s="15"/>
      <c r="B1384" s="264"/>
      <c r="C1384" s="265"/>
      <c r="D1384" s="244" t="s">
        <v>178</v>
      </c>
      <c r="E1384" s="266" t="s">
        <v>1</v>
      </c>
      <c r="F1384" s="267" t="s">
        <v>183</v>
      </c>
      <c r="G1384" s="265"/>
      <c r="H1384" s="268">
        <v>1.6000000000000001</v>
      </c>
      <c r="I1384" s="269"/>
      <c r="J1384" s="265"/>
      <c r="K1384" s="265"/>
      <c r="L1384" s="270"/>
      <c r="M1384" s="271"/>
      <c r="N1384" s="272"/>
      <c r="O1384" s="272"/>
      <c r="P1384" s="272"/>
      <c r="Q1384" s="272"/>
      <c r="R1384" s="272"/>
      <c r="S1384" s="272"/>
      <c r="T1384" s="27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74" t="s">
        <v>178</v>
      </c>
      <c r="AU1384" s="274" t="s">
        <v>89</v>
      </c>
      <c r="AV1384" s="15" t="s">
        <v>176</v>
      </c>
      <c r="AW1384" s="15" t="s">
        <v>36</v>
      </c>
      <c r="AX1384" s="15" t="s">
        <v>87</v>
      </c>
      <c r="AY1384" s="274" t="s">
        <v>170</v>
      </c>
    </row>
    <row r="1385" s="2" customFormat="1" ht="24.15" customHeight="1">
      <c r="A1385" s="39"/>
      <c r="B1385" s="40"/>
      <c r="C1385" s="228" t="s">
        <v>1249</v>
      </c>
      <c r="D1385" s="228" t="s">
        <v>172</v>
      </c>
      <c r="E1385" s="229" t="s">
        <v>1250</v>
      </c>
      <c r="F1385" s="230" t="s">
        <v>1251</v>
      </c>
      <c r="G1385" s="231" t="s">
        <v>352</v>
      </c>
      <c r="H1385" s="232">
        <v>0.25</v>
      </c>
      <c r="I1385" s="233"/>
      <c r="J1385" s="234">
        <f>ROUND(I1385*H1385,2)</f>
        <v>0</v>
      </c>
      <c r="K1385" s="235"/>
      <c r="L1385" s="45"/>
      <c r="M1385" s="236" t="s">
        <v>1</v>
      </c>
      <c r="N1385" s="237" t="s">
        <v>44</v>
      </c>
      <c r="O1385" s="92"/>
      <c r="P1385" s="238">
        <f>O1385*H1385</f>
        <v>0</v>
      </c>
      <c r="Q1385" s="238">
        <v>0.00072000000000000005</v>
      </c>
      <c r="R1385" s="238">
        <f>Q1385*H1385</f>
        <v>0.00018000000000000001</v>
      </c>
      <c r="S1385" s="238">
        <v>0.025000000000000001</v>
      </c>
      <c r="T1385" s="239">
        <f>S1385*H1385</f>
        <v>0.0062500000000000003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40" t="s">
        <v>176</v>
      </c>
      <c r="AT1385" s="240" t="s">
        <v>172</v>
      </c>
      <c r="AU1385" s="240" t="s">
        <v>89</v>
      </c>
      <c r="AY1385" s="18" t="s">
        <v>170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8" t="s">
        <v>87</v>
      </c>
      <c r="BK1385" s="241">
        <f>ROUND(I1385*H1385,2)</f>
        <v>0</v>
      </c>
      <c r="BL1385" s="18" t="s">
        <v>176</v>
      </c>
      <c r="BM1385" s="240" t="s">
        <v>1252</v>
      </c>
    </row>
    <row r="1386" s="13" customFormat="1">
      <c r="A1386" s="13"/>
      <c r="B1386" s="242"/>
      <c r="C1386" s="243"/>
      <c r="D1386" s="244" t="s">
        <v>178</v>
      </c>
      <c r="E1386" s="245" t="s">
        <v>1</v>
      </c>
      <c r="F1386" s="246" t="s">
        <v>1231</v>
      </c>
      <c r="G1386" s="243"/>
      <c r="H1386" s="245" t="s">
        <v>1</v>
      </c>
      <c r="I1386" s="247"/>
      <c r="J1386" s="243"/>
      <c r="K1386" s="243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178</v>
      </c>
      <c r="AU1386" s="252" t="s">
        <v>89</v>
      </c>
      <c r="AV1386" s="13" t="s">
        <v>87</v>
      </c>
      <c r="AW1386" s="13" t="s">
        <v>36</v>
      </c>
      <c r="AX1386" s="13" t="s">
        <v>79</v>
      </c>
      <c r="AY1386" s="252" t="s">
        <v>170</v>
      </c>
    </row>
    <row r="1387" s="14" customFormat="1">
      <c r="A1387" s="14"/>
      <c r="B1387" s="253"/>
      <c r="C1387" s="254"/>
      <c r="D1387" s="244" t="s">
        <v>178</v>
      </c>
      <c r="E1387" s="255" t="s">
        <v>1</v>
      </c>
      <c r="F1387" s="256" t="s">
        <v>1232</v>
      </c>
      <c r="G1387" s="254"/>
      <c r="H1387" s="257">
        <v>0.25</v>
      </c>
      <c r="I1387" s="258"/>
      <c r="J1387" s="254"/>
      <c r="K1387" s="254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178</v>
      </c>
      <c r="AU1387" s="263" t="s">
        <v>89</v>
      </c>
      <c r="AV1387" s="14" t="s">
        <v>89</v>
      </c>
      <c r="AW1387" s="14" t="s">
        <v>36</v>
      </c>
      <c r="AX1387" s="14" t="s">
        <v>79</v>
      </c>
      <c r="AY1387" s="263" t="s">
        <v>170</v>
      </c>
    </row>
    <row r="1388" s="15" customFormat="1">
      <c r="A1388" s="15"/>
      <c r="B1388" s="264"/>
      <c r="C1388" s="265"/>
      <c r="D1388" s="244" t="s">
        <v>178</v>
      </c>
      <c r="E1388" s="266" t="s">
        <v>1</v>
      </c>
      <c r="F1388" s="267" t="s">
        <v>183</v>
      </c>
      <c r="G1388" s="265"/>
      <c r="H1388" s="268">
        <v>0.25</v>
      </c>
      <c r="I1388" s="269"/>
      <c r="J1388" s="265"/>
      <c r="K1388" s="265"/>
      <c r="L1388" s="270"/>
      <c r="M1388" s="271"/>
      <c r="N1388" s="272"/>
      <c r="O1388" s="272"/>
      <c r="P1388" s="272"/>
      <c r="Q1388" s="272"/>
      <c r="R1388" s="272"/>
      <c r="S1388" s="272"/>
      <c r="T1388" s="273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74" t="s">
        <v>178</v>
      </c>
      <c r="AU1388" s="274" t="s">
        <v>89</v>
      </c>
      <c r="AV1388" s="15" t="s">
        <v>176</v>
      </c>
      <c r="AW1388" s="15" t="s">
        <v>36</v>
      </c>
      <c r="AX1388" s="15" t="s">
        <v>87</v>
      </c>
      <c r="AY1388" s="274" t="s">
        <v>170</v>
      </c>
    </row>
    <row r="1389" s="2" customFormat="1" ht="24.15" customHeight="1">
      <c r="A1389" s="39"/>
      <c r="B1389" s="40"/>
      <c r="C1389" s="228" t="s">
        <v>1253</v>
      </c>
      <c r="D1389" s="228" t="s">
        <v>172</v>
      </c>
      <c r="E1389" s="229" t="s">
        <v>1254</v>
      </c>
      <c r="F1389" s="230" t="s">
        <v>1255</v>
      </c>
      <c r="G1389" s="231" t="s">
        <v>352</v>
      </c>
      <c r="H1389" s="232">
        <v>0.40000000000000002</v>
      </c>
      <c r="I1389" s="233"/>
      <c r="J1389" s="234">
        <f>ROUND(I1389*H1389,2)</f>
        <v>0</v>
      </c>
      <c r="K1389" s="235"/>
      <c r="L1389" s="45"/>
      <c r="M1389" s="236" t="s">
        <v>1</v>
      </c>
      <c r="N1389" s="237" t="s">
        <v>44</v>
      </c>
      <c r="O1389" s="92"/>
      <c r="P1389" s="238">
        <f>O1389*H1389</f>
        <v>0</v>
      </c>
      <c r="Q1389" s="238">
        <v>0.00067000000000000002</v>
      </c>
      <c r="R1389" s="238">
        <f>Q1389*H1389</f>
        <v>0.00026800000000000001</v>
      </c>
      <c r="S1389" s="238">
        <v>0.031</v>
      </c>
      <c r="T1389" s="239">
        <f>S1389*H1389</f>
        <v>0.012400000000000001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40" t="s">
        <v>176</v>
      </c>
      <c r="AT1389" s="240" t="s">
        <v>172</v>
      </c>
      <c r="AU1389" s="240" t="s">
        <v>89</v>
      </c>
      <c r="AY1389" s="18" t="s">
        <v>170</v>
      </c>
      <c r="BE1389" s="241">
        <f>IF(N1389="základní",J1389,0)</f>
        <v>0</v>
      </c>
      <c r="BF1389" s="241">
        <f>IF(N1389="snížená",J1389,0)</f>
        <v>0</v>
      </c>
      <c r="BG1389" s="241">
        <f>IF(N1389="zákl. přenesená",J1389,0)</f>
        <v>0</v>
      </c>
      <c r="BH1389" s="241">
        <f>IF(N1389="sníž. přenesená",J1389,0)</f>
        <v>0</v>
      </c>
      <c r="BI1389" s="241">
        <f>IF(N1389="nulová",J1389,0)</f>
        <v>0</v>
      </c>
      <c r="BJ1389" s="18" t="s">
        <v>87</v>
      </c>
      <c r="BK1389" s="241">
        <f>ROUND(I1389*H1389,2)</f>
        <v>0</v>
      </c>
      <c r="BL1389" s="18" t="s">
        <v>176</v>
      </c>
      <c r="BM1389" s="240" t="s">
        <v>1256</v>
      </c>
    </row>
    <row r="1390" s="13" customFormat="1">
      <c r="A1390" s="13"/>
      <c r="B1390" s="242"/>
      <c r="C1390" s="243"/>
      <c r="D1390" s="244" t="s">
        <v>178</v>
      </c>
      <c r="E1390" s="245" t="s">
        <v>1</v>
      </c>
      <c r="F1390" s="246" t="s">
        <v>1244</v>
      </c>
      <c r="G1390" s="243"/>
      <c r="H1390" s="245" t="s">
        <v>1</v>
      </c>
      <c r="I1390" s="247"/>
      <c r="J1390" s="243"/>
      <c r="K1390" s="243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178</v>
      </c>
      <c r="AU1390" s="252" t="s">
        <v>89</v>
      </c>
      <c r="AV1390" s="13" t="s">
        <v>87</v>
      </c>
      <c r="AW1390" s="13" t="s">
        <v>36</v>
      </c>
      <c r="AX1390" s="13" t="s">
        <v>79</v>
      </c>
      <c r="AY1390" s="252" t="s">
        <v>170</v>
      </c>
    </row>
    <row r="1391" s="13" customFormat="1">
      <c r="A1391" s="13"/>
      <c r="B1391" s="242"/>
      <c r="C1391" s="243"/>
      <c r="D1391" s="244" t="s">
        <v>178</v>
      </c>
      <c r="E1391" s="245" t="s">
        <v>1</v>
      </c>
      <c r="F1391" s="246" t="s">
        <v>1245</v>
      </c>
      <c r="G1391" s="243"/>
      <c r="H1391" s="245" t="s">
        <v>1</v>
      </c>
      <c r="I1391" s="247"/>
      <c r="J1391" s="243"/>
      <c r="K1391" s="243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178</v>
      </c>
      <c r="AU1391" s="252" t="s">
        <v>89</v>
      </c>
      <c r="AV1391" s="13" t="s">
        <v>87</v>
      </c>
      <c r="AW1391" s="13" t="s">
        <v>36</v>
      </c>
      <c r="AX1391" s="13" t="s">
        <v>79</v>
      </c>
      <c r="AY1391" s="252" t="s">
        <v>170</v>
      </c>
    </row>
    <row r="1392" s="13" customFormat="1">
      <c r="A1392" s="13"/>
      <c r="B1392" s="242"/>
      <c r="C1392" s="243"/>
      <c r="D1392" s="244" t="s">
        <v>178</v>
      </c>
      <c r="E1392" s="245" t="s">
        <v>1</v>
      </c>
      <c r="F1392" s="246" t="s">
        <v>1248</v>
      </c>
      <c r="G1392" s="243"/>
      <c r="H1392" s="245" t="s">
        <v>1</v>
      </c>
      <c r="I1392" s="247"/>
      <c r="J1392" s="243"/>
      <c r="K1392" s="243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178</v>
      </c>
      <c r="AU1392" s="252" t="s">
        <v>89</v>
      </c>
      <c r="AV1392" s="13" t="s">
        <v>87</v>
      </c>
      <c r="AW1392" s="13" t="s">
        <v>36</v>
      </c>
      <c r="AX1392" s="13" t="s">
        <v>79</v>
      </c>
      <c r="AY1392" s="252" t="s">
        <v>170</v>
      </c>
    </row>
    <row r="1393" s="14" customFormat="1">
      <c r="A1393" s="14"/>
      <c r="B1393" s="253"/>
      <c r="C1393" s="254"/>
      <c r="D1393" s="244" t="s">
        <v>178</v>
      </c>
      <c r="E1393" s="255" t="s">
        <v>1</v>
      </c>
      <c r="F1393" s="256" t="s">
        <v>820</v>
      </c>
      <c r="G1393" s="254"/>
      <c r="H1393" s="257">
        <v>0.40000000000000002</v>
      </c>
      <c r="I1393" s="258"/>
      <c r="J1393" s="254"/>
      <c r="K1393" s="254"/>
      <c r="L1393" s="259"/>
      <c r="M1393" s="260"/>
      <c r="N1393" s="261"/>
      <c r="O1393" s="261"/>
      <c r="P1393" s="261"/>
      <c r="Q1393" s="261"/>
      <c r="R1393" s="261"/>
      <c r="S1393" s="261"/>
      <c r="T1393" s="26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3" t="s">
        <v>178</v>
      </c>
      <c r="AU1393" s="263" t="s">
        <v>89</v>
      </c>
      <c r="AV1393" s="14" t="s">
        <v>89</v>
      </c>
      <c r="AW1393" s="14" t="s">
        <v>36</v>
      </c>
      <c r="AX1393" s="14" t="s">
        <v>79</v>
      </c>
      <c r="AY1393" s="263" t="s">
        <v>170</v>
      </c>
    </row>
    <row r="1394" s="15" customFormat="1">
      <c r="A1394" s="15"/>
      <c r="B1394" s="264"/>
      <c r="C1394" s="265"/>
      <c r="D1394" s="244" t="s">
        <v>178</v>
      </c>
      <c r="E1394" s="266" t="s">
        <v>1</v>
      </c>
      <c r="F1394" s="267" t="s">
        <v>183</v>
      </c>
      <c r="G1394" s="265"/>
      <c r="H1394" s="268">
        <v>0.40000000000000002</v>
      </c>
      <c r="I1394" s="269"/>
      <c r="J1394" s="265"/>
      <c r="K1394" s="265"/>
      <c r="L1394" s="270"/>
      <c r="M1394" s="271"/>
      <c r="N1394" s="272"/>
      <c r="O1394" s="272"/>
      <c r="P1394" s="272"/>
      <c r="Q1394" s="272"/>
      <c r="R1394" s="272"/>
      <c r="S1394" s="272"/>
      <c r="T1394" s="273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4" t="s">
        <v>178</v>
      </c>
      <c r="AU1394" s="274" t="s">
        <v>89</v>
      </c>
      <c r="AV1394" s="15" t="s">
        <v>176</v>
      </c>
      <c r="AW1394" s="15" t="s">
        <v>36</v>
      </c>
      <c r="AX1394" s="15" t="s">
        <v>87</v>
      </c>
      <c r="AY1394" s="274" t="s">
        <v>170</v>
      </c>
    </row>
    <row r="1395" s="2" customFormat="1" ht="24.15" customHeight="1">
      <c r="A1395" s="39"/>
      <c r="B1395" s="40"/>
      <c r="C1395" s="228" t="s">
        <v>1257</v>
      </c>
      <c r="D1395" s="228" t="s">
        <v>172</v>
      </c>
      <c r="E1395" s="229" t="s">
        <v>1258</v>
      </c>
      <c r="F1395" s="230" t="s">
        <v>1259</v>
      </c>
      <c r="G1395" s="231" t="s">
        <v>352</v>
      </c>
      <c r="H1395" s="232">
        <v>0.84999999999999998</v>
      </c>
      <c r="I1395" s="233"/>
      <c r="J1395" s="234">
        <f>ROUND(I1395*H1395,2)</f>
        <v>0</v>
      </c>
      <c r="K1395" s="235"/>
      <c r="L1395" s="45"/>
      <c r="M1395" s="236" t="s">
        <v>1</v>
      </c>
      <c r="N1395" s="237" t="s">
        <v>44</v>
      </c>
      <c r="O1395" s="92"/>
      <c r="P1395" s="238">
        <f>O1395*H1395</f>
        <v>0</v>
      </c>
      <c r="Q1395" s="238">
        <v>0.00080999999999999996</v>
      </c>
      <c r="R1395" s="238">
        <f>Q1395*H1395</f>
        <v>0.00068849999999999998</v>
      </c>
      <c r="S1395" s="238">
        <v>0.037999999999999999</v>
      </c>
      <c r="T1395" s="239">
        <f>S1395*H1395</f>
        <v>0.032299999999999995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40" t="s">
        <v>176</v>
      </c>
      <c r="AT1395" s="240" t="s">
        <v>172</v>
      </c>
      <c r="AU1395" s="240" t="s">
        <v>89</v>
      </c>
      <c r="AY1395" s="18" t="s">
        <v>170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8" t="s">
        <v>87</v>
      </c>
      <c r="BK1395" s="241">
        <f>ROUND(I1395*H1395,2)</f>
        <v>0</v>
      </c>
      <c r="BL1395" s="18" t="s">
        <v>176</v>
      </c>
      <c r="BM1395" s="240" t="s">
        <v>1260</v>
      </c>
    </row>
    <row r="1396" s="13" customFormat="1">
      <c r="A1396" s="13"/>
      <c r="B1396" s="242"/>
      <c r="C1396" s="243"/>
      <c r="D1396" s="244" t="s">
        <v>178</v>
      </c>
      <c r="E1396" s="245" t="s">
        <v>1</v>
      </c>
      <c r="F1396" s="246" t="s">
        <v>1229</v>
      </c>
      <c r="G1396" s="243"/>
      <c r="H1396" s="245" t="s">
        <v>1</v>
      </c>
      <c r="I1396" s="247"/>
      <c r="J1396" s="243"/>
      <c r="K1396" s="243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2" t="s">
        <v>178</v>
      </c>
      <c r="AU1396" s="252" t="s">
        <v>89</v>
      </c>
      <c r="AV1396" s="13" t="s">
        <v>87</v>
      </c>
      <c r="AW1396" s="13" t="s">
        <v>36</v>
      </c>
      <c r="AX1396" s="13" t="s">
        <v>79</v>
      </c>
      <c r="AY1396" s="252" t="s">
        <v>170</v>
      </c>
    </row>
    <row r="1397" s="14" customFormat="1">
      <c r="A1397" s="14"/>
      <c r="B1397" s="253"/>
      <c r="C1397" s="254"/>
      <c r="D1397" s="244" t="s">
        <v>178</v>
      </c>
      <c r="E1397" s="255" t="s">
        <v>1</v>
      </c>
      <c r="F1397" s="256" t="s">
        <v>1261</v>
      </c>
      <c r="G1397" s="254"/>
      <c r="H1397" s="257">
        <v>0.59999999999999998</v>
      </c>
      <c r="I1397" s="258"/>
      <c r="J1397" s="254"/>
      <c r="K1397" s="254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178</v>
      </c>
      <c r="AU1397" s="263" t="s">
        <v>89</v>
      </c>
      <c r="AV1397" s="14" t="s">
        <v>89</v>
      </c>
      <c r="AW1397" s="14" t="s">
        <v>36</v>
      </c>
      <c r="AX1397" s="14" t="s">
        <v>79</v>
      </c>
      <c r="AY1397" s="263" t="s">
        <v>170</v>
      </c>
    </row>
    <row r="1398" s="16" customFormat="1">
      <c r="A1398" s="16"/>
      <c r="B1398" s="275"/>
      <c r="C1398" s="276"/>
      <c r="D1398" s="244" t="s">
        <v>178</v>
      </c>
      <c r="E1398" s="277" t="s">
        <v>1</v>
      </c>
      <c r="F1398" s="278" t="s">
        <v>221</v>
      </c>
      <c r="G1398" s="276"/>
      <c r="H1398" s="279">
        <v>0.59999999999999998</v>
      </c>
      <c r="I1398" s="280"/>
      <c r="J1398" s="276"/>
      <c r="K1398" s="276"/>
      <c r="L1398" s="281"/>
      <c r="M1398" s="282"/>
      <c r="N1398" s="283"/>
      <c r="O1398" s="283"/>
      <c r="P1398" s="283"/>
      <c r="Q1398" s="283"/>
      <c r="R1398" s="283"/>
      <c r="S1398" s="283"/>
      <c r="T1398" s="284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85" t="s">
        <v>178</v>
      </c>
      <c r="AU1398" s="285" t="s">
        <v>89</v>
      </c>
      <c r="AV1398" s="16" t="s">
        <v>189</v>
      </c>
      <c r="AW1398" s="16" t="s">
        <v>36</v>
      </c>
      <c r="AX1398" s="16" t="s">
        <v>79</v>
      </c>
      <c r="AY1398" s="285" t="s">
        <v>170</v>
      </c>
    </row>
    <row r="1399" s="13" customFormat="1">
      <c r="A1399" s="13"/>
      <c r="B1399" s="242"/>
      <c r="C1399" s="243"/>
      <c r="D1399" s="244" t="s">
        <v>178</v>
      </c>
      <c r="E1399" s="245" t="s">
        <v>1</v>
      </c>
      <c r="F1399" s="246" t="s">
        <v>1231</v>
      </c>
      <c r="G1399" s="243"/>
      <c r="H1399" s="245" t="s">
        <v>1</v>
      </c>
      <c r="I1399" s="247"/>
      <c r="J1399" s="243"/>
      <c r="K1399" s="243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2" t="s">
        <v>178</v>
      </c>
      <c r="AU1399" s="252" t="s">
        <v>89</v>
      </c>
      <c r="AV1399" s="13" t="s">
        <v>87</v>
      </c>
      <c r="AW1399" s="13" t="s">
        <v>36</v>
      </c>
      <c r="AX1399" s="13" t="s">
        <v>79</v>
      </c>
      <c r="AY1399" s="252" t="s">
        <v>170</v>
      </c>
    </row>
    <row r="1400" s="14" customFormat="1">
      <c r="A1400" s="14"/>
      <c r="B1400" s="253"/>
      <c r="C1400" s="254"/>
      <c r="D1400" s="244" t="s">
        <v>178</v>
      </c>
      <c r="E1400" s="255" t="s">
        <v>1</v>
      </c>
      <c r="F1400" s="256" t="s">
        <v>1262</v>
      </c>
      <c r="G1400" s="254"/>
      <c r="H1400" s="257">
        <v>0.25</v>
      </c>
      <c r="I1400" s="258"/>
      <c r="J1400" s="254"/>
      <c r="K1400" s="254"/>
      <c r="L1400" s="259"/>
      <c r="M1400" s="260"/>
      <c r="N1400" s="261"/>
      <c r="O1400" s="261"/>
      <c r="P1400" s="261"/>
      <c r="Q1400" s="261"/>
      <c r="R1400" s="261"/>
      <c r="S1400" s="261"/>
      <c r="T1400" s="262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3" t="s">
        <v>178</v>
      </c>
      <c r="AU1400" s="263" t="s">
        <v>89</v>
      </c>
      <c r="AV1400" s="14" t="s">
        <v>89</v>
      </c>
      <c r="AW1400" s="14" t="s">
        <v>36</v>
      </c>
      <c r="AX1400" s="14" t="s">
        <v>79</v>
      </c>
      <c r="AY1400" s="263" t="s">
        <v>170</v>
      </c>
    </row>
    <row r="1401" s="16" customFormat="1">
      <c r="A1401" s="16"/>
      <c r="B1401" s="275"/>
      <c r="C1401" s="276"/>
      <c r="D1401" s="244" t="s">
        <v>178</v>
      </c>
      <c r="E1401" s="277" t="s">
        <v>1</v>
      </c>
      <c r="F1401" s="278" t="s">
        <v>221</v>
      </c>
      <c r="G1401" s="276"/>
      <c r="H1401" s="279">
        <v>0.25</v>
      </c>
      <c r="I1401" s="280"/>
      <c r="J1401" s="276"/>
      <c r="K1401" s="276"/>
      <c r="L1401" s="281"/>
      <c r="M1401" s="282"/>
      <c r="N1401" s="283"/>
      <c r="O1401" s="283"/>
      <c r="P1401" s="283"/>
      <c r="Q1401" s="283"/>
      <c r="R1401" s="283"/>
      <c r="S1401" s="283"/>
      <c r="T1401" s="284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T1401" s="285" t="s">
        <v>178</v>
      </c>
      <c r="AU1401" s="285" t="s">
        <v>89</v>
      </c>
      <c r="AV1401" s="16" t="s">
        <v>189</v>
      </c>
      <c r="AW1401" s="16" t="s">
        <v>36</v>
      </c>
      <c r="AX1401" s="16" t="s">
        <v>79</v>
      </c>
      <c r="AY1401" s="285" t="s">
        <v>170</v>
      </c>
    </row>
    <row r="1402" s="15" customFormat="1">
      <c r="A1402" s="15"/>
      <c r="B1402" s="264"/>
      <c r="C1402" s="265"/>
      <c r="D1402" s="244" t="s">
        <v>178</v>
      </c>
      <c r="E1402" s="266" t="s">
        <v>1</v>
      </c>
      <c r="F1402" s="267" t="s">
        <v>183</v>
      </c>
      <c r="G1402" s="265"/>
      <c r="H1402" s="268">
        <v>0.84999999999999998</v>
      </c>
      <c r="I1402" s="269"/>
      <c r="J1402" s="265"/>
      <c r="K1402" s="265"/>
      <c r="L1402" s="270"/>
      <c r="M1402" s="271"/>
      <c r="N1402" s="272"/>
      <c r="O1402" s="272"/>
      <c r="P1402" s="272"/>
      <c r="Q1402" s="272"/>
      <c r="R1402" s="272"/>
      <c r="S1402" s="272"/>
      <c r="T1402" s="273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74" t="s">
        <v>178</v>
      </c>
      <c r="AU1402" s="274" t="s">
        <v>89</v>
      </c>
      <c r="AV1402" s="15" t="s">
        <v>176</v>
      </c>
      <c r="AW1402" s="15" t="s">
        <v>36</v>
      </c>
      <c r="AX1402" s="15" t="s">
        <v>87</v>
      </c>
      <c r="AY1402" s="274" t="s">
        <v>170</v>
      </c>
    </row>
    <row r="1403" s="2" customFormat="1" ht="24.15" customHeight="1">
      <c r="A1403" s="39"/>
      <c r="B1403" s="40"/>
      <c r="C1403" s="228" t="s">
        <v>1263</v>
      </c>
      <c r="D1403" s="228" t="s">
        <v>172</v>
      </c>
      <c r="E1403" s="229" t="s">
        <v>1264</v>
      </c>
      <c r="F1403" s="230" t="s">
        <v>1265</v>
      </c>
      <c r="G1403" s="231" t="s">
        <v>352</v>
      </c>
      <c r="H1403" s="232">
        <v>1.6000000000000001</v>
      </c>
      <c r="I1403" s="233"/>
      <c r="J1403" s="234">
        <f>ROUND(I1403*H1403,2)</f>
        <v>0</v>
      </c>
      <c r="K1403" s="235"/>
      <c r="L1403" s="45"/>
      <c r="M1403" s="236" t="s">
        <v>1</v>
      </c>
      <c r="N1403" s="237" t="s">
        <v>44</v>
      </c>
      <c r="O1403" s="92"/>
      <c r="P1403" s="238">
        <f>O1403*H1403</f>
        <v>0</v>
      </c>
      <c r="Q1403" s="238">
        <v>0.00075000000000000002</v>
      </c>
      <c r="R1403" s="238">
        <f>Q1403*H1403</f>
        <v>0.0012000000000000001</v>
      </c>
      <c r="S1403" s="238">
        <v>0.044999999999999998</v>
      </c>
      <c r="T1403" s="239">
        <f>S1403*H1403</f>
        <v>0.071999999999999995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40" t="s">
        <v>176</v>
      </c>
      <c r="AT1403" s="240" t="s">
        <v>172</v>
      </c>
      <c r="AU1403" s="240" t="s">
        <v>89</v>
      </c>
      <c r="AY1403" s="18" t="s">
        <v>170</v>
      </c>
      <c r="BE1403" s="241">
        <f>IF(N1403="základní",J1403,0)</f>
        <v>0</v>
      </c>
      <c r="BF1403" s="241">
        <f>IF(N1403="snížená",J1403,0)</f>
        <v>0</v>
      </c>
      <c r="BG1403" s="241">
        <f>IF(N1403="zákl. přenesená",J1403,0)</f>
        <v>0</v>
      </c>
      <c r="BH1403" s="241">
        <f>IF(N1403="sníž. přenesená",J1403,0)</f>
        <v>0</v>
      </c>
      <c r="BI1403" s="241">
        <f>IF(N1403="nulová",J1403,0)</f>
        <v>0</v>
      </c>
      <c r="BJ1403" s="18" t="s">
        <v>87</v>
      </c>
      <c r="BK1403" s="241">
        <f>ROUND(I1403*H1403,2)</f>
        <v>0</v>
      </c>
      <c r="BL1403" s="18" t="s">
        <v>176</v>
      </c>
      <c r="BM1403" s="240" t="s">
        <v>1266</v>
      </c>
    </row>
    <row r="1404" s="13" customFormat="1">
      <c r="A1404" s="13"/>
      <c r="B1404" s="242"/>
      <c r="C1404" s="243"/>
      <c r="D1404" s="244" t="s">
        <v>178</v>
      </c>
      <c r="E1404" s="245" t="s">
        <v>1</v>
      </c>
      <c r="F1404" s="246" t="s">
        <v>1222</v>
      </c>
      <c r="G1404" s="243"/>
      <c r="H1404" s="245" t="s">
        <v>1</v>
      </c>
      <c r="I1404" s="247"/>
      <c r="J1404" s="243"/>
      <c r="K1404" s="243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2" t="s">
        <v>178</v>
      </c>
      <c r="AU1404" s="252" t="s">
        <v>89</v>
      </c>
      <c r="AV1404" s="13" t="s">
        <v>87</v>
      </c>
      <c r="AW1404" s="13" t="s">
        <v>36</v>
      </c>
      <c r="AX1404" s="13" t="s">
        <v>79</v>
      </c>
      <c r="AY1404" s="252" t="s">
        <v>170</v>
      </c>
    </row>
    <row r="1405" s="13" customFormat="1">
      <c r="A1405" s="13"/>
      <c r="B1405" s="242"/>
      <c r="C1405" s="243"/>
      <c r="D1405" s="244" t="s">
        <v>178</v>
      </c>
      <c r="E1405" s="245" t="s">
        <v>1</v>
      </c>
      <c r="F1405" s="246" t="s">
        <v>1223</v>
      </c>
      <c r="G1405" s="243"/>
      <c r="H1405" s="245" t="s">
        <v>1</v>
      </c>
      <c r="I1405" s="247"/>
      <c r="J1405" s="243"/>
      <c r="K1405" s="243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178</v>
      </c>
      <c r="AU1405" s="252" t="s">
        <v>89</v>
      </c>
      <c r="AV1405" s="13" t="s">
        <v>87</v>
      </c>
      <c r="AW1405" s="13" t="s">
        <v>36</v>
      </c>
      <c r="AX1405" s="13" t="s">
        <v>79</v>
      </c>
      <c r="AY1405" s="252" t="s">
        <v>170</v>
      </c>
    </row>
    <row r="1406" s="14" customFormat="1">
      <c r="A1406" s="14"/>
      <c r="B1406" s="253"/>
      <c r="C1406" s="254"/>
      <c r="D1406" s="244" t="s">
        <v>178</v>
      </c>
      <c r="E1406" s="255" t="s">
        <v>1</v>
      </c>
      <c r="F1406" s="256" t="s">
        <v>1267</v>
      </c>
      <c r="G1406" s="254"/>
      <c r="H1406" s="257">
        <v>1.6000000000000001</v>
      </c>
      <c r="I1406" s="258"/>
      <c r="J1406" s="254"/>
      <c r="K1406" s="254"/>
      <c r="L1406" s="259"/>
      <c r="M1406" s="260"/>
      <c r="N1406" s="261"/>
      <c r="O1406" s="261"/>
      <c r="P1406" s="261"/>
      <c r="Q1406" s="261"/>
      <c r="R1406" s="261"/>
      <c r="S1406" s="261"/>
      <c r="T1406" s="26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3" t="s">
        <v>178</v>
      </c>
      <c r="AU1406" s="263" t="s">
        <v>89</v>
      </c>
      <c r="AV1406" s="14" t="s">
        <v>89</v>
      </c>
      <c r="AW1406" s="14" t="s">
        <v>36</v>
      </c>
      <c r="AX1406" s="14" t="s">
        <v>79</v>
      </c>
      <c r="AY1406" s="263" t="s">
        <v>170</v>
      </c>
    </row>
    <row r="1407" s="15" customFormat="1">
      <c r="A1407" s="15"/>
      <c r="B1407" s="264"/>
      <c r="C1407" s="265"/>
      <c r="D1407" s="244" t="s">
        <v>178</v>
      </c>
      <c r="E1407" s="266" t="s">
        <v>1</v>
      </c>
      <c r="F1407" s="267" t="s">
        <v>183</v>
      </c>
      <c r="G1407" s="265"/>
      <c r="H1407" s="268">
        <v>1.6000000000000001</v>
      </c>
      <c r="I1407" s="269"/>
      <c r="J1407" s="265"/>
      <c r="K1407" s="265"/>
      <c r="L1407" s="270"/>
      <c r="M1407" s="271"/>
      <c r="N1407" s="272"/>
      <c r="O1407" s="272"/>
      <c r="P1407" s="272"/>
      <c r="Q1407" s="272"/>
      <c r="R1407" s="272"/>
      <c r="S1407" s="272"/>
      <c r="T1407" s="273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74" t="s">
        <v>178</v>
      </c>
      <c r="AU1407" s="274" t="s">
        <v>89</v>
      </c>
      <c r="AV1407" s="15" t="s">
        <v>176</v>
      </c>
      <c r="AW1407" s="15" t="s">
        <v>36</v>
      </c>
      <c r="AX1407" s="15" t="s">
        <v>87</v>
      </c>
      <c r="AY1407" s="274" t="s">
        <v>170</v>
      </c>
    </row>
    <row r="1408" s="2" customFormat="1" ht="24.15" customHeight="1">
      <c r="A1408" s="39"/>
      <c r="B1408" s="40"/>
      <c r="C1408" s="228" t="s">
        <v>1268</v>
      </c>
      <c r="D1408" s="228" t="s">
        <v>172</v>
      </c>
      <c r="E1408" s="229" t="s">
        <v>1269</v>
      </c>
      <c r="F1408" s="230" t="s">
        <v>1270</v>
      </c>
      <c r="G1408" s="231" t="s">
        <v>352</v>
      </c>
      <c r="H1408" s="232">
        <v>1.6499999999999999</v>
      </c>
      <c r="I1408" s="233"/>
      <c r="J1408" s="234">
        <f>ROUND(I1408*H1408,2)</f>
        <v>0</v>
      </c>
      <c r="K1408" s="235"/>
      <c r="L1408" s="45"/>
      <c r="M1408" s="236" t="s">
        <v>1</v>
      </c>
      <c r="N1408" s="237" t="s">
        <v>44</v>
      </c>
      <c r="O1408" s="92"/>
      <c r="P1408" s="238">
        <f>O1408*H1408</f>
        <v>0</v>
      </c>
      <c r="Q1408" s="238">
        <v>0.00079000000000000001</v>
      </c>
      <c r="R1408" s="238">
        <f>Q1408*H1408</f>
        <v>0.0013035</v>
      </c>
      <c r="S1408" s="238">
        <v>0.052999999999999998</v>
      </c>
      <c r="T1408" s="239">
        <f>S1408*H1408</f>
        <v>0.087449999999999986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40" t="s">
        <v>176</v>
      </c>
      <c r="AT1408" s="240" t="s">
        <v>172</v>
      </c>
      <c r="AU1408" s="240" t="s">
        <v>89</v>
      </c>
      <c r="AY1408" s="18" t="s">
        <v>170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8" t="s">
        <v>87</v>
      </c>
      <c r="BK1408" s="241">
        <f>ROUND(I1408*H1408,2)</f>
        <v>0</v>
      </c>
      <c r="BL1408" s="18" t="s">
        <v>176</v>
      </c>
      <c r="BM1408" s="240" t="s">
        <v>1271</v>
      </c>
    </row>
    <row r="1409" s="13" customFormat="1">
      <c r="A1409" s="13"/>
      <c r="B1409" s="242"/>
      <c r="C1409" s="243"/>
      <c r="D1409" s="244" t="s">
        <v>178</v>
      </c>
      <c r="E1409" s="245" t="s">
        <v>1</v>
      </c>
      <c r="F1409" s="246" t="s">
        <v>1229</v>
      </c>
      <c r="G1409" s="243"/>
      <c r="H1409" s="245" t="s">
        <v>1</v>
      </c>
      <c r="I1409" s="247"/>
      <c r="J1409" s="243"/>
      <c r="K1409" s="243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2" t="s">
        <v>178</v>
      </c>
      <c r="AU1409" s="252" t="s">
        <v>89</v>
      </c>
      <c r="AV1409" s="13" t="s">
        <v>87</v>
      </c>
      <c r="AW1409" s="13" t="s">
        <v>36</v>
      </c>
      <c r="AX1409" s="13" t="s">
        <v>79</v>
      </c>
      <c r="AY1409" s="252" t="s">
        <v>170</v>
      </c>
    </row>
    <row r="1410" s="14" customFormat="1">
      <c r="A1410" s="14"/>
      <c r="B1410" s="253"/>
      <c r="C1410" s="254"/>
      <c r="D1410" s="244" t="s">
        <v>178</v>
      </c>
      <c r="E1410" s="255" t="s">
        <v>1</v>
      </c>
      <c r="F1410" s="256" t="s">
        <v>1272</v>
      </c>
      <c r="G1410" s="254"/>
      <c r="H1410" s="257">
        <v>0.59999999999999998</v>
      </c>
      <c r="I1410" s="258"/>
      <c r="J1410" s="254"/>
      <c r="K1410" s="254"/>
      <c r="L1410" s="259"/>
      <c r="M1410" s="260"/>
      <c r="N1410" s="261"/>
      <c r="O1410" s="261"/>
      <c r="P1410" s="261"/>
      <c r="Q1410" s="261"/>
      <c r="R1410" s="261"/>
      <c r="S1410" s="261"/>
      <c r="T1410" s="26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3" t="s">
        <v>178</v>
      </c>
      <c r="AU1410" s="263" t="s">
        <v>89</v>
      </c>
      <c r="AV1410" s="14" t="s">
        <v>89</v>
      </c>
      <c r="AW1410" s="14" t="s">
        <v>36</v>
      </c>
      <c r="AX1410" s="14" t="s">
        <v>79</v>
      </c>
      <c r="AY1410" s="263" t="s">
        <v>170</v>
      </c>
    </row>
    <row r="1411" s="16" customFormat="1">
      <c r="A1411" s="16"/>
      <c r="B1411" s="275"/>
      <c r="C1411" s="276"/>
      <c r="D1411" s="244" t="s">
        <v>178</v>
      </c>
      <c r="E1411" s="277" t="s">
        <v>1</v>
      </c>
      <c r="F1411" s="278" t="s">
        <v>221</v>
      </c>
      <c r="G1411" s="276"/>
      <c r="H1411" s="279">
        <v>0.59999999999999998</v>
      </c>
      <c r="I1411" s="280"/>
      <c r="J1411" s="276"/>
      <c r="K1411" s="276"/>
      <c r="L1411" s="281"/>
      <c r="M1411" s="282"/>
      <c r="N1411" s="283"/>
      <c r="O1411" s="283"/>
      <c r="P1411" s="283"/>
      <c r="Q1411" s="283"/>
      <c r="R1411" s="283"/>
      <c r="S1411" s="283"/>
      <c r="T1411" s="284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5" t="s">
        <v>178</v>
      </c>
      <c r="AU1411" s="285" t="s">
        <v>89</v>
      </c>
      <c r="AV1411" s="16" t="s">
        <v>189</v>
      </c>
      <c r="AW1411" s="16" t="s">
        <v>36</v>
      </c>
      <c r="AX1411" s="16" t="s">
        <v>79</v>
      </c>
      <c r="AY1411" s="285" t="s">
        <v>170</v>
      </c>
    </row>
    <row r="1412" s="13" customFormat="1">
      <c r="A1412" s="13"/>
      <c r="B1412" s="242"/>
      <c r="C1412" s="243"/>
      <c r="D1412" s="244" t="s">
        <v>178</v>
      </c>
      <c r="E1412" s="245" t="s">
        <v>1</v>
      </c>
      <c r="F1412" s="246" t="s">
        <v>1231</v>
      </c>
      <c r="G1412" s="243"/>
      <c r="H1412" s="245" t="s">
        <v>1</v>
      </c>
      <c r="I1412" s="247"/>
      <c r="J1412" s="243"/>
      <c r="K1412" s="243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2" t="s">
        <v>178</v>
      </c>
      <c r="AU1412" s="252" t="s">
        <v>89</v>
      </c>
      <c r="AV1412" s="13" t="s">
        <v>87</v>
      </c>
      <c r="AW1412" s="13" t="s">
        <v>36</v>
      </c>
      <c r="AX1412" s="13" t="s">
        <v>79</v>
      </c>
      <c r="AY1412" s="252" t="s">
        <v>170</v>
      </c>
    </row>
    <row r="1413" s="14" customFormat="1">
      <c r="A1413" s="14"/>
      <c r="B1413" s="253"/>
      <c r="C1413" s="254"/>
      <c r="D1413" s="244" t="s">
        <v>178</v>
      </c>
      <c r="E1413" s="255" t="s">
        <v>1</v>
      </c>
      <c r="F1413" s="256" t="s">
        <v>1273</v>
      </c>
      <c r="G1413" s="254"/>
      <c r="H1413" s="257">
        <v>0.25</v>
      </c>
      <c r="I1413" s="258"/>
      <c r="J1413" s="254"/>
      <c r="K1413" s="254"/>
      <c r="L1413" s="259"/>
      <c r="M1413" s="260"/>
      <c r="N1413" s="261"/>
      <c r="O1413" s="261"/>
      <c r="P1413" s="261"/>
      <c r="Q1413" s="261"/>
      <c r="R1413" s="261"/>
      <c r="S1413" s="261"/>
      <c r="T1413" s="26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3" t="s">
        <v>178</v>
      </c>
      <c r="AU1413" s="263" t="s">
        <v>89</v>
      </c>
      <c r="AV1413" s="14" t="s">
        <v>89</v>
      </c>
      <c r="AW1413" s="14" t="s">
        <v>36</v>
      </c>
      <c r="AX1413" s="14" t="s">
        <v>79</v>
      </c>
      <c r="AY1413" s="263" t="s">
        <v>170</v>
      </c>
    </row>
    <row r="1414" s="16" customFormat="1">
      <c r="A1414" s="16"/>
      <c r="B1414" s="275"/>
      <c r="C1414" s="276"/>
      <c r="D1414" s="244" t="s">
        <v>178</v>
      </c>
      <c r="E1414" s="277" t="s">
        <v>1</v>
      </c>
      <c r="F1414" s="278" t="s">
        <v>221</v>
      </c>
      <c r="G1414" s="276"/>
      <c r="H1414" s="279">
        <v>0.25</v>
      </c>
      <c r="I1414" s="280"/>
      <c r="J1414" s="276"/>
      <c r="K1414" s="276"/>
      <c r="L1414" s="281"/>
      <c r="M1414" s="282"/>
      <c r="N1414" s="283"/>
      <c r="O1414" s="283"/>
      <c r="P1414" s="283"/>
      <c r="Q1414" s="283"/>
      <c r="R1414" s="283"/>
      <c r="S1414" s="283"/>
      <c r="T1414" s="284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T1414" s="285" t="s">
        <v>178</v>
      </c>
      <c r="AU1414" s="285" t="s">
        <v>89</v>
      </c>
      <c r="AV1414" s="16" t="s">
        <v>189</v>
      </c>
      <c r="AW1414" s="16" t="s">
        <v>36</v>
      </c>
      <c r="AX1414" s="16" t="s">
        <v>79</v>
      </c>
      <c r="AY1414" s="285" t="s">
        <v>170</v>
      </c>
    </row>
    <row r="1415" s="13" customFormat="1">
      <c r="A1415" s="13"/>
      <c r="B1415" s="242"/>
      <c r="C1415" s="243"/>
      <c r="D1415" s="244" t="s">
        <v>178</v>
      </c>
      <c r="E1415" s="245" t="s">
        <v>1</v>
      </c>
      <c r="F1415" s="246" t="s">
        <v>1274</v>
      </c>
      <c r="G1415" s="243"/>
      <c r="H1415" s="245" t="s">
        <v>1</v>
      </c>
      <c r="I1415" s="247"/>
      <c r="J1415" s="243"/>
      <c r="K1415" s="243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2" t="s">
        <v>178</v>
      </c>
      <c r="AU1415" s="252" t="s">
        <v>89</v>
      </c>
      <c r="AV1415" s="13" t="s">
        <v>87</v>
      </c>
      <c r="AW1415" s="13" t="s">
        <v>36</v>
      </c>
      <c r="AX1415" s="13" t="s">
        <v>79</v>
      </c>
      <c r="AY1415" s="252" t="s">
        <v>170</v>
      </c>
    </row>
    <row r="1416" s="13" customFormat="1">
      <c r="A1416" s="13"/>
      <c r="B1416" s="242"/>
      <c r="C1416" s="243"/>
      <c r="D1416" s="244" t="s">
        <v>178</v>
      </c>
      <c r="E1416" s="245" t="s">
        <v>1</v>
      </c>
      <c r="F1416" s="246" t="s">
        <v>1275</v>
      </c>
      <c r="G1416" s="243"/>
      <c r="H1416" s="245" t="s">
        <v>1</v>
      </c>
      <c r="I1416" s="247"/>
      <c r="J1416" s="243"/>
      <c r="K1416" s="243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2" t="s">
        <v>178</v>
      </c>
      <c r="AU1416" s="252" t="s">
        <v>89</v>
      </c>
      <c r="AV1416" s="13" t="s">
        <v>87</v>
      </c>
      <c r="AW1416" s="13" t="s">
        <v>36</v>
      </c>
      <c r="AX1416" s="13" t="s">
        <v>79</v>
      </c>
      <c r="AY1416" s="252" t="s">
        <v>170</v>
      </c>
    </row>
    <row r="1417" s="14" customFormat="1">
      <c r="A1417" s="14"/>
      <c r="B1417" s="253"/>
      <c r="C1417" s="254"/>
      <c r="D1417" s="244" t="s">
        <v>178</v>
      </c>
      <c r="E1417" s="255" t="s">
        <v>1</v>
      </c>
      <c r="F1417" s="256" t="s">
        <v>1276</v>
      </c>
      <c r="G1417" s="254"/>
      <c r="H1417" s="257">
        <v>0.80000000000000004</v>
      </c>
      <c r="I1417" s="258"/>
      <c r="J1417" s="254"/>
      <c r="K1417" s="254"/>
      <c r="L1417" s="259"/>
      <c r="M1417" s="260"/>
      <c r="N1417" s="261"/>
      <c r="O1417" s="261"/>
      <c r="P1417" s="261"/>
      <c r="Q1417" s="261"/>
      <c r="R1417" s="261"/>
      <c r="S1417" s="261"/>
      <c r="T1417" s="26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3" t="s">
        <v>178</v>
      </c>
      <c r="AU1417" s="263" t="s">
        <v>89</v>
      </c>
      <c r="AV1417" s="14" t="s">
        <v>89</v>
      </c>
      <c r="AW1417" s="14" t="s">
        <v>36</v>
      </c>
      <c r="AX1417" s="14" t="s">
        <v>79</v>
      </c>
      <c r="AY1417" s="263" t="s">
        <v>170</v>
      </c>
    </row>
    <row r="1418" s="16" customFormat="1">
      <c r="A1418" s="16"/>
      <c r="B1418" s="275"/>
      <c r="C1418" s="276"/>
      <c r="D1418" s="244" t="s">
        <v>178</v>
      </c>
      <c r="E1418" s="277" t="s">
        <v>1</v>
      </c>
      <c r="F1418" s="278" t="s">
        <v>221</v>
      </c>
      <c r="G1418" s="276"/>
      <c r="H1418" s="279">
        <v>0.80000000000000004</v>
      </c>
      <c r="I1418" s="280"/>
      <c r="J1418" s="276"/>
      <c r="K1418" s="276"/>
      <c r="L1418" s="281"/>
      <c r="M1418" s="282"/>
      <c r="N1418" s="283"/>
      <c r="O1418" s="283"/>
      <c r="P1418" s="283"/>
      <c r="Q1418" s="283"/>
      <c r="R1418" s="283"/>
      <c r="S1418" s="283"/>
      <c r="T1418" s="284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T1418" s="285" t="s">
        <v>178</v>
      </c>
      <c r="AU1418" s="285" t="s">
        <v>89</v>
      </c>
      <c r="AV1418" s="16" t="s">
        <v>189</v>
      </c>
      <c r="AW1418" s="16" t="s">
        <v>36</v>
      </c>
      <c r="AX1418" s="16" t="s">
        <v>79</v>
      </c>
      <c r="AY1418" s="285" t="s">
        <v>170</v>
      </c>
    </row>
    <row r="1419" s="15" customFormat="1">
      <c r="A1419" s="15"/>
      <c r="B1419" s="264"/>
      <c r="C1419" s="265"/>
      <c r="D1419" s="244" t="s">
        <v>178</v>
      </c>
      <c r="E1419" s="266" t="s">
        <v>1</v>
      </c>
      <c r="F1419" s="267" t="s">
        <v>183</v>
      </c>
      <c r="G1419" s="265"/>
      <c r="H1419" s="268">
        <v>1.6499999999999999</v>
      </c>
      <c r="I1419" s="269"/>
      <c r="J1419" s="265"/>
      <c r="K1419" s="265"/>
      <c r="L1419" s="270"/>
      <c r="M1419" s="271"/>
      <c r="N1419" s="272"/>
      <c r="O1419" s="272"/>
      <c r="P1419" s="272"/>
      <c r="Q1419" s="272"/>
      <c r="R1419" s="272"/>
      <c r="S1419" s="272"/>
      <c r="T1419" s="273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74" t="s">
        <v>178</v>
      </c>
      <c r="AU1419" s="274" t="s">
        <v>89</v>
      </c>
      <c r="AV1419" s="15" t="s">
        <v>176</v>
      </c>
      <c r="AW1419" s="15" t="s">
        <v>36</v>
      </c>
      <c r="AX1419" s="15" t="s">
        <v>87</v>
      </c>
      <c r="AY1419" s="274" t="s">
        <v>170</v>
      </c>
    </row>
    <row r="1420" s="2" customFormat="1" ht="24.15" customHeight="1">
      <c r="A1420" s="39"/>
      <c r="B1420" s="40"/>
      <c r="C1420" s="228" t="s">
        <v>1277</v>
      </c>
      <c r="D1420" s="228" t="s">
        <v>172</v>
      </c>
      <c r="E1420" s="229" t="s">
        <v>1278</v>
      </c>
      <c r="F1420" s="230" t="s">
        <v>1279</v>
      </c>
      <c r="G1420" s="231" t="s">
        <v>352</v>
      </c>
      <c r="H1420" s="232">
        <v>0.80000000000000004</v>
      </c>
      <c r="I1420" s="233"/>
      <c r="J1420" s="234">
        <f>ROUND(I1420*H1420,2)</f>
        <v>0</v>
      </c>
      <c r="K1420" s="235"/>
      <c r="L1420" s="45"/>
      <c r="M1420" s="236" t="s">
        <v>1</v>
      </c>
      <c r="N1420" s="237" t="s">
        <v>44</v>
      </c>
      <c r="O1420" s="92"/>
      <c r="P1420" s="238">
        <f>O1420*H1420</f>
        <v>0</v>
      </c>
      <c r="Q1420" s="238">
        <v>0.00093000000000000005</v>
      </c>
      <c r="R1420" s="238">
        <f>Q1420*H1420</f>
        <v>0.00074400000000000009</v>
      </c>
      <c r="S1420" s="238">
        <v>0.070000000000000007</v>
      </c>
      <c r="T1420" s="239">
        <f>S1420*H1420</f>
        <v>0.056000000000000008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40" t="s">
        <v>176</v>
      </c>
      <c r="AT1420" s="240" t="s">
        <v>172</v>
      </c>
      <c r="AU1420" s="240" t="s">
        <v>89</v>
      </c>
      <c r="AY1420" s="18" t="s">
        <v>170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8" t="s">
        <v>87</v>
      </c>
      <c r="BK1420" s="241">
        <f>ROUND(I1420*H1420,2)</f>
        <v>0</v>
      </c>
      <c r="BL1420" s="18" t="s">
        <v>176</v>
      </c>
      <c r="BM1420" s="240" t="s">
        <v>1280</v>
      </c>
    </row>
    <row r="1421" s="13" customFormat="1">
      <c r="A1421" s="13"/>
      <c r="B1421" s="242"/>
      <c r="C1421" s="243"/>
      <c r="D1421" s="244" t="s">
        <v>178</v>
      </c>
      <c r="E1421" s="245" t="s">
        <v>1</v>
      </c>
      <c r="F1421" s="246" t="s">
        <v>1244</v>
      </c>
      <c r="G1421" s="243"/>
      <c r="H1421" s="245" t="s">
        <v>1</v>
      </c>
      <c r="I1421" s="247"/>
      <c r="J1421" s="243"/>
      <c r="K1421" s="243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2" t="s">
        <v>178</v>
      </c>
      <c r="AU1421" s="252" t="s">
        <v>89</v>
      </c>
      <c r="AV1421" s="13" t="s">
        <v>87</v>
      </c>
      <c r="AW1421" s="13" t="s">
        <v>36</v>
      </c>
      <c r="AX1421" s="13" t="s">
        <v>79</v>
      </c>
      <c r="AY1421" s="252" t="s">
        <v>170</v>
      </c>
    </row>
    <row r="1422" s="13" customFormat="1">
      <c r="A1422" s="13"/>
      <c r="B1422" s="242"/>
      <c r="C1422" s="243"/>
      <c r="D1422" s="244" t="s">
        <v>178</v>
      </c>
      <c r="E1422" s="245" t="s">
        <v>1</v>
      </c>
      <c r="F1422" s="246" t="s">
        <v>1245</v>
      </c>
      <c r="G1422" s="243"/>
      <c r="H1422" s="245" t="s">
        <v>1</v>
      </c>
      <c r="I1422" s="247"/>
      <c r="J1422" s="243"/>
      <c r="K1422" s="243"/>
      <c r="L1422" s="248"/>
      <c r="M1422" s="249"/>
      <c r="N1422" s="250"/>
      <c r="O1422" s="250"/>
      <c r="P1422" s="250"/>
      <c r="Q1422" s="250"/>
      <c r="R1422" s="250"/>
      <c r="S1422" s="250"/>
      <c r="T1422" s="25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2" t="s">
        <v>178</v>
      </c>
      <c r="AU1422" s="252" t="s">
        <v>89</v>
      </c>
      <c r="AV1422" s="13" t="s">
        <v>87</v>
      </c>
      <c r="AW1422" s="13" t="s">
        <v>36</v>
      </c>
      <c r="AX1422" s="13" t="s">
        <v>79</v>
      </c>
      <c r="AY1422" s="252" t="s">
        <v>170</v>
      </c>
    </row>
    <row r="1423" s="13" customFormat="1">
      <c r="A1423" s="13"/>
      <c r="B1423" s="242"/>
      <c r="C1423" s="243"/>
      <c r="D1423" s="244" t="s">
        <v>178</v>
      </c>
      <c r="E1423" s="245" t="s">
        <v>1</v>
      </c>
      <c r="F1423" s="246" t="s">
        <v>1248</v>
      </c>
      <c r="G1423" s="243"/>
      <c r="H1423" s="245" t="s">
        <v>1</v>
      </c>
      <c r="I1423" s="247"/>
      <c r="J1423" s="243"/>
      <c r="K1423" s="243"/>
      <c r="L1423" s="248"/>
      <c r="M1423" s="249"/>
      <c r="N1423" s="250"/>
      <c r="O1423" s="250"/>
      <c r="P1423" s="250"/>
      <c r="Q1423" s="250"/>
      <c r="R1423" s="250"/>
      <c r="S1423" s="250"/>
      <c r="T1423" s="25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2" t="s">
        <v>178</v>
      </c>
      <c r="AU1423" s="252" t="s">
        <v>89</v>
      </c>
      <c r="AV1423" s="13" t="s">
        <v>87</v>
      </c>
      <c r="AW1423" s="13" t="s">
        <v>36</v>
      </c>
      <c r="AX1423" s="13" t="s">
        <v>79</v>
      </c>
      <c r="AY1423" s="252" t="s">
        <v>170</v>
      </c>
    </row>
    <row r="1424" s="14" customFormat="1">
      <c r="A1424" s="14"/>
      <c r="B1424" s="253"/>
      <c r="C1424" s="254"/>
      <c r="D1424" s="244" t="s">
        <v>178</v>
      </c>
      <c r="E1424" s="255" t="s">
        <v>1</v>
      </c>
      <c r="F1424" s="256" t="s">
        <v>1276</v>
      </c>
      <c r="G1424" s="254"/>
      <c r="H1424" s="257">
        <v>0.80000000000000004</v>
      </c>
      <c r="I1424" s="258"/>
      <c r="J1424" s="254"/>
      <c r="K1424" s="254"/>
      <c r="L1424" s="259"/>
      <c r="M1424" s="260"/>
      <c r="N1424" s="261"/>
      <c r="O1424" s="261"/>
      <c r="P1424" s="261"/>
      <c r="Q1424" s="261"/>
      <c r="R1424" s="261"/>
      <c r="S1424" s="261"/>
      <c r="T1424" s="26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3" t="s">
        <v>178</v>
      </c>
      <c r="AU1424" s="263" t="s">
        <v>89</v>
      </c>
      <c r="AV1424" s="14" t="s">
        <v>89</v>
      </c>
      <c r="AW1424" s="14" t="s">
        <v>36</v>
      </c>
      <c r="AX1424" s="14" t="s">
        <v>79</v>
      </c>
      <c r="AY1424" s="263" t="s">
        <v>170</v>
      </c>
    </row>
    <row r="1425" s="15" customFormat="1">
      <c r="A1425" s="15"/>
      <c r="B1425" s="264"/>
      <c r="C1425" s="265"/>
      <c r="D1425" s="244" t="s">
        <v>178</v>
      </c>
      <c r="E1425" s="266" t="s">
        <v>1</v>
      </c>
      <c r="F1425" s="267" t="s">
        <v>183</v>
      </c>
      <c r="G1425" s="265"/>
      <c r="H1425" s="268">
        <v>0.80000000000000004</v>
      </c>
      <c r="I1425" s="269"/>
      <c r="J1425" s="265"/>
      <c r="K1425" s="265"/>
      <c r="L1425" s="270"/>
      <c r="M1425" s="271"/>
      <c r="N1425" s="272"/>
      <c r="O1425" s="272"/>
      <c r="P1425" s="272"/>
      <c r="Q1425" s="272"/>
      <c r="R1425" s="272"/>
      <c r="S1425" s="272"/>
      <c r="T1425" s="273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4" t="s">
        <v>178</v>
      </c>
      <c r="AU1425" s="274" t="s">
        <v>89</v>
      </c>
      <c r="AV1425" s="15" t="s">
        <v>176</v>
      </c>
      <c r="AW1425" s="15" t="s">
        <v>36</v>
      </c>
      <c r="AX1425" s="15" t="s">
        <v>87</v>
      </c>
      <c r="AY1425" s="274" t="s">
        <v>170</v>
      </c>
    </row>
    <row r="1426" s="2" customFormat="1" ht="24.15" customHeight="1">
      <c r="A1426" s="39"/>
      <c r="B1426" s="40"/>
      <c r="C1426" s="228" t="s">
        <v>1281</v>
      </c>
      <c r="D1426" s="228" t="s">
        <v>172</v>
      </c>
      <c r="E1426" s="229" t="s">
        <v>1282</v>
      </c>
      <c r="F1426" s="230" t="s">
        <v>1283</v>
      </c>
      <c r="G1426" s="231" t="s">
        <v>352</v>
      </c>
      <c r="H1426" s="232">
        <v>0.90000000000000002</v>
      </c>
      <c r="I1426" s="233"/>
      <c r="J1426" s="234">
        <f>ROUND(I1426*H1426,2)</f>
        <v>0</v>
      </c>
      <c r="K1426" s="235"/>
      <c r="L1426" s="45"/>
      <c r="M1426" s="236" t="s">
        <v>1</v>
      </c>
      <c r="N1426" s="237" t="s">
        <v>44</v>
      </c>
      <c r="O1426" s="92"/>
      <c r="P1426" s="238">
        <f>O1426*H1426</f>
        <v>0</v>
      </c>
      <c r="Q1426" s="238">
        <v>0.00232</v>
      </c>
      <c r="R1426" s="238">
        <f>Q1426*H1426</f>
        <v>0.002088</v>
      </c>
      <c r="S1426" s="238">
        <v>0.10100000000000001</v>
      </c>
      <c r="T1426" s="239">
        <f>S1426*H1426</f>
        <v>0.090900000000000009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40" t="s">
        <v>176</v>
      </c>
      <c r="AT1426" s="240" t="s">
        <v>172</v>
      </c>
      <c r="AU1426" s="240" t="s">
        <v>89</v>
      </c>
      <c r="AY1426" s="18" t="s">
        <v>170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87</v>
      </c>
      <c r="BK1426" s="241">
        <f>ROUND(I1426*H1426,2)</f>
        <v>0</v>
      </c>
      <c r="BL1426" s="18" t="s">
        <v>176</v>
      </c>
      <c r="BM1426" s="240" t="s">
        <v>1284</v>
      </c>
    </row>
    <row r="1427" s="13" customFormat="1">
      <c r="A1427" s="13"/>
      <c r="B1427" s="242"/>
      <c r="C1427" s="243"/>
      <c r="D1427" s="244" t="s">
        <v>178</v>
      </c>
      <c r="E1427" s="245" t="s">
        <v>1</v>
      </c>
      <c r="F1427" s="246" t="s">
        <v>1231</v>
      </c>
      <c r="G1427" s="243"/>
      <c r="H1427" s="245" t="s">
        <v>1</v>
      </c>
      <c r="I1427" s="247"/>
      <c r="J1427" s="243"/>
      <c r="K1427" s="243"/>
      <c r="L1427" s="248"/>
      <c r="M1427" s="249"/>
      <c r="N1427" s="250"/>
      <c r="O1427" s="250"/>
      <c r="P1427" s="250"/>
      <c r="Q1427" s="250"/>
      <c r="R1427" s="250"/>
      <c r="S1427" s="250"/>
      <c r="T1427" s="25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2" t="s">
        <v>178</v>
      </c>
      <c r="AU1427" s="252" t="s">
        <v>89</v>
      </c>
      <c r="AV1427" s="13" t="s">
        <v>87</v>
      </c>
      <c r="AW1427" s="13" t="s">
        <v>36</v>
      </c>
      <c r="AX1427" s="13" t="s">
        <v>79</v>
      </c>
      <c r="AY1427" s="252" t="s">
        <v>170</v>
      </c>
    </row>
    <row r="1428" s="14" customFormat="1">
      <c r="A1428" s="14"/>
      <c r="B1428" s="253"/>
      <c r="C1428" s="254"/>
      <c r="D1428" s="244" t="s">
        <v>178</v>
      </c>
      <c r="E1428" s="255" t="s">
        <v>1</v>
      </c>
      <c r="F1428" s="256" t="s">
        <v>1285</v>
      </c>
      <c r="G1428" s="254"/>
      <c r="H1428" s="257">
        <v>0.5</v>
      </c>
      <c r="I1428" s="258"/>
      <c r="J1428" s="254"/>
      <c r="K1428" s="254"/>
      <c r="L1428" s="259"/>
      <c r="M1428" s="260"/>
      <c r="N1428" s="261"/>
      <c r="O1428" s="261"/>
      <c r="P1428" s="261"/>
      <c r="Q1428" s="261"/>
      <c r="R1428" s="261"/>
      <c r="S1428" s="261"/>
      <c r="T1428" s="26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3" t="s">
        <v>178</v>
      </c>
      <c r="AU1428" s="263" t="s">
        <v>89</v>
      </c>
      <c r="AV1428" s="14" t="s">
        <v>89</v>
      </c>
      <c r="AW1428" s="14" t="s">
        <v>36</v>
      </c>
      <c r="AX1428" s="14" t="s">
        <v>79</v>
      </c>
      <c r="AY1428" s="263" t="s">
        <v>170</v>
      </c>
    </row>
    <row r="1429" s="16" customFormat="1">
      <c r="A1429" s="16"/>
      <c r="B1429" s="275"/>
      <c r="C1429" s="276"/>
      <c r="D1429" s="244" t="s">
        <v>178</v>
      </c>
      <c r="E1429" s="277" t="s">
        <v>1</v>
      </c>
      <c r="F1429" s="278" t="s">
        <v>221</v>
      </c>
      <c r="G1429" s="276"/>
      <c r="H1429" s="279">
        <v>0.5</v>
      </c>
      <c r="I1429" s="280"/>
      <c r="J1429" s="276"/>
      <c r="K1429" s="276"/>
      <c r="L1429" s="281"/>
      <c r="M1429" s="282"/>
      <c r="N1429" s="283"/>
      <c r="O1429" s="283"/>
      <c r="P1429" s="283"/>
      <c r="Q1429" s="283"/>
      <c r="R1429" s="283"/>
      <c r="S1429" s="283"/>
      <c r="T1429" s="284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T1429" s="285" t="s">
        <v>178</v>
      </c>
      <c r="AU1429" s="285" t="s">
        <v>89</v>
      </c>
      <c r="AV1429" s="16" t="s">
        <v>189</v>
      </c>
      <c r="AW1429" s="16" t="s">
        <v>36</v>
      </c>
      <c r="AX1429" s="16" t="s">
        <v>79</v>
      </c>
      <c r="AY1429" s="285" t="s">
        <v>170</v>
      </c>
    </row>
    <row r="1430" s="13" customFormat="1">
      <c r="A1430" s="13"/>
      <c r="B1430" s="242"/>
      <c r="C1430" s="243"/>
      <c r="D1430" s="244" t="s">
        <v>178</v>
      </c>
      <c r="E1430" s="245" t="s">
        <v>1</v>
      </c>
      <c r="F1430" s="246" t="s">
        <v>1275</v>
      </c>
      <c r="G1430" s="243"/>
      <c r="H1430" s="245" t="s">
        <v>1</v>
      </c>
      <c r="I1430" s="247"/>
      <c r="J1430" s="243"/>
      <c r="K1430" s="243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2" t="s">
        <v>178</v>
      </c>
      <c r="AU1430" s="252" t="s">
        <v>89</v>
      </c>
      <c r="AV1430" s="13" t="s">
        <v>87</v>
      </c>
      <c r="AW1430" s="13" t="s">
        <v>36</v>
      </c>
      <c r="AX1430" s="13" t="s">
        <v>79</v>
      </c>
      <c r="AY1430" s="252" t="s">
        <v>170</v>
      </c>
    </row>
    <row r="1431" s="14" customFormat="1">
      <c r="A1431" s="14"/>
      <c r="B1431" s="253"/>
      <c r="C1431" s="254"/>
      <c r="D1431" s="244" t="s">
        <v>178</v>
      </c>
      <c r="E1431" s="255" t="s">
        <v>1</v>
      </c>
      <c r="F1431" s="256" t="s">
        <v>820</v>
      </c>
      <c r="G1431" s="254"/>
      <c r="H1431" s="257">
        <v>0.40000000000000002</v>
      </c>
      <c r="I1431" s="258"/>
      <c r="J1431" s="254"/>
      <c r="K1431" s="254"/>
      <c r="L1431" s="259"/>
      <c r="M1431" s="260"/>
      <c r="N1431" s="261"/>
      <c r="O1431" s="261"/>
      <c r="P1431" s="261"/>
      <c r="Q1431" s="261"/>
      <c r="R1431" s="261"/>
      <c r="S1431" s="261"/>
      <c r="T1431" s="26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3" t="s">
        <v>178</v>
      </c>
      <c r="AU1431" s="263" t="s">
        <v>89</v>
      </c>
      <c r="AV1431" s="14" t="s">
        <v>89</v>
      </c>
      <c r="AW1431" s="14" t="s">
        <v>36</v>
      </c>
      <c r="AX1431" s="14" t="s">
        <v>79</v>
      </c>
      <c r="AY1431" s="263" t="s">
        <v>170</v>
      </c>
    </row>
    <row r="1432" s="16" customFormat="1">
      <c r="A1432" s="16"/>
      <c r="B1432" s="275"/>
      <c r="C1432" s="276"/>
      <c r="D1432" s="244" t="s">
        <v>178</v>
      </c>
      <c r="E1432" s="277" t="s">
        <v>1</v>
      </c>
      <c r="F1432" s="278" t="s">
        <v>221</v>
      </c>
      <c r="G1432" s="276"/>
      <c r="H1432" s="279">
        <v>0.40000000000000002</v>
      </c>
      <c r="I1432" s="280"/>
      <c r="J1432" s="276"/>
      <c r="K1432" s="276"/>
      <c r="L1432" s="281"/>
      <c r="M1432" s="282"/>
      <c r="N1432" s="283"/>
      <c r="O1432" s="283"/>
      <c r="P1432" s="283"/>
      <c r="Q1432" s="283"/>
      <c r="R1432" s="283"/>
      <c r="S1432" s="283"/>
      <c r="T1432" s="284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85" t="s">
        <v>178</v>
      </c>
      <c r="AU1432" s="285" t="s">
        <v>89</v>
      </c>
      <c r="AV1432" s="16" t="s">
        <v>189</v>
      </c>
      <c r="AW1432" s="16" t="s">
        <v>36</v>
      </c>
      <c r="AX1432" s="16" t="s">
        <v>79</v>
      </c>
      <c r="AY1432" s="285" t="s">
        <v>170</v>
      </c>
    </row>
    <row r="1433" s="15" customFormat="1">
      <c r="A1433" s="15"/>
      <c r="B1433" s="264"/>
      <c r="C1433" s="265"/>
      <c r="D1433" s="244" t="s">
        <v>178</v>
      </c>
      <c r="E1433" s="266" t="s">
        <v>1</v>
      </c>
      <c r="F1433" s="267" t="s">
        <v>183</v>
      </c>
      <c r="G1433" s="265"/>
      <c r="H1433" s="268">
        <v>0.90000000000000002</v>
      </c>
      <c r="I1433" s="269"/>
      <c r="J1433" s="265"/>
      <c r="K1433" s="265"/>
      <c r="L1433" s="270"/>
      <c r="M1433" s="271"/>
      <c r="N1433" s="272"/>
      <c r="O1433" s="272"/>
      <c r="P1433" s="272"/>
      <c r="Q1433" s="272"/>
      <c r="R1433" s="272"/>
      <c r="S1433" s="272"/>
      <c r="T1433" s="273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74" t="s">
        <v>178</v>
      </c>
      <c r="AU1433" s="274" t="s">
        <v>89</v>
      </c>
      <c r="AV1433" s="15" t="s">
        <v>176</v>
      </c>
      <c r="AW1433" s="15" t="s">
        <v>36</v>
      </c>
      <c r="AX1433" s="15" t="s">
        <v>87</v>
      </c>
      <c r="AY1433" s="274" t="s">
        <v>170</v>
      </c>
    </row>
    <row r="1434" s="2" customFormat="1" ht="24.15" customHeight="1">
      <c r="A1434" s="39"/>
      <c r="B1434" s="40"/>
      <c r="C1434" s="228" t="s">
        <v>1286</v>
      </c>
      <c r="D1434" s="228" t="s">
        <v>172</v>
      </c>
      <c r="E1434" s="229" t="s">
        <v>1287</v>
      </c>
      <c r="F1434" s="230" t="s">
        <v>1288</v>
      </c>
      <c r="G1434" s="231" t="s">
        <v>352</v>
      </c>
      <c r="H1434" s="232">
        <v>2</v>
      </c>
      <c r="I1434" s="233"/>
      <c r="J1434" s="234">
        <f>ROUND(I1434*H1434,2)</f>
        <v>0</v>
      </c>
      <c r="K1434" s="235"/>
      <c r="L1434" s="45"/>
      <c r="M1434" s="236" t="s">
        <v>1</v>
      </c>
      <c r="N1434" s="237" t="s">
        <v>44</v>
      </c>
      <c r="O1434" s="92"/>
      <c r="P1434" s="238">
        <f>O1434*H1434</f>
        <v>0</v>
      </c>
      <c r="Q1434" s="238">
        <v>0.0025899999999999999</v>
      </c>
      <c r="R1434" s="238">
        <f>Q1434*H1434</f>
        <v>0.0051799999999999997</v>
      </c>
      <c r="S1434" s="238">
        <v>0.126</v>
      </c>
      <c r="T1434" s="239">
        <f>S1434*H1434</f>
        <v>0.252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40" t="s">
        <v>176</v>
      </c>
      <c r="AT1434" s="240" t="s">
        <v>172</v>
      </c>
      <c r="AU1434" s="240" t="s">
        <v>89</v>
      </c>
      <c r="AY1434" s="18" t="s">
        <v>170</v>
      </c>
      <c r="BE1434" s="241">
        <f>IF(N1434="základní",J1434,0)</f>
        <v>0</v>
      </c>
      <c r="BF1434" s="241">
        <f>IF(N1434="snížená",J1434,0)</f>
        <v>0</v>
      </c>
      <c r="BG1434" s="241">
        <f>IF(N1434="zákl. přenesená",J1434,0)</f>
        <v>0</v>
      </c>
      <c r="BH1434" s="241">
        <f>IF(N1434="sníž. přenesená",J1434,0)</f>
        <v>0</v>
      </c>
      <c r="BI1434" s="241">
        <f>IF(N1434="nulová",J1434,0)</f>
        <v>0</v>
      </c>
      <c r="BJ1434" s="18" t="s">
        <v>87</v>
      </c>
      <c r="BK1434" s="241">
        <f>ROUND(I1434*H1434,2)</f>
        <v>0</v>
      </c>
      <c r="BL1434" s="18" t="s">
        <v>176</v>
      </c>
      <c r="BM1434" s="240" t="s">
        <v>1289</v>
      </c>
    </row>
    <row r="1435" s="13" customFormat="1">
      <c r="A1435" s="13"/>
      <c r="B1435" s="242"/>
      <c r="C1435" s="243"/>
      <c r="D1435" s="244" t="s">
        <v>178</v>
      </c>
      <c r="E1435" s="245" t="s">
        <v>1</v>
      </c>
      <c r="F1435" s="246" t="s">
        <v>1244</v>
      </c>
      <c r="G1435" s="243"/>
      <c r="H1435" s="245" t="s">
        <v>1</v>
      </c>
      <c r="I1435" s="247"/>
      <c r="J1435" s="243"/>
      <c r="K1435" s="243"/>
      <c r="L1435" s="248"/>
      <c r="M1435" s="249"/>
      <c r="N1435" s="250"/>
      <c r="O1435" s="250"/>
      <c r="P1435" s="250"/>
      <c r="Q1435" s="250"/>
      <c r="R1435" s="250"/>
      <c r="S1435" s="250"/>
      <c r="T1435" s="25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2" t="s">
        <v>178</v>
      </c>
      <c r="AU1435" s="252" t="s">
        <v>89</v>
      </c>
      <c r="AV1435" s="13" t="s">
        <v>87</v>
      </c>
      <c r="AW1435" s="13" t="s">
        <v>36</v>
      </c>
      <c r="AX1435" s="13" t="s">
        <v>79</v>
      </c>
      <c r="AY1435" s="252" t="s">
        <v>170</v>
      </c>
    </row>
    <row r="1436" s="13" customFormat="1">
      <c r="A1436" s="13"/>
      <c r="B1436" s="242"/>
      <c r="C1436" s="243"/>
      <c r="D1436" s="244" t="s">
        <v>178</v>
      </c>
      <c r="E1436" s="245" t="s">
        <v>1</v>
      </c>
      <c r="F1436" s="246" t="s">
        <v>1245</v>
      </c>
      <c r="G1436" s="243"/>
      <c r="H1436" s="245" t="s">
        <v>1</v>
      </c>
      <c r="I1436" s="247"/>
      <c r="J1436" s="243"/>
      <c r="K1436" s="243"/>
      <c r="L1436" s="248"/>
      <c r="M1436" s="249"/>
      <c r="N1436" s="250"/>
      <c r="O1436" s="250"/>
      <c r="P1436" s="250"/>
      <c r="Q1436" s="250"/>
      <c r="R1436" s="250"/>
      <c r="S1436" s="250"/>
      <c r="T1436" s="25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2" t="s">
        <v>178</v>
      </c>
      <c r="AU1436" s="252" t="s">
        <v>89</v>
      </c>
      <c r="AV1436" s="13" t="s">
        <v>87</v>
      </c>
      <c r="AW1436" s="13" t="s">
        <v>36</v>
      </c>
      <c r="AX1436" s="13" t="s">
        <v>79</v>
      </c>
      <c r="AY1436" s="252" t="s">
        <v>170</v>
      </c>
    </row>
    <row r="1437" s="13" customFormat="1">
      <c r="A1437" s="13"/>
      <c r="B1437" s="242"/>
      <c r="C1437" s="243"/>
      <c r="D1437" s="244" t="s">
        <v>178</v>
      </c>
      <c r="E1437" s="245" t="s">
        <v>1</v>
      </c>
      <c r="F1437" s="246" t="s">
        <v>1246</v>
      </c>
      <c r="G1437" s="243"/>
      <c r="H1437" s="245" t="s">
        <v>1</v>
      </c>
      <c r="I1437" s="247"/>
      <c r="J1437" s="243"/>
      <c r="K1437" s="243"/>
      <c r="L1437" s="248"/>
      <c r="M1437" s="249"/>
      <c r="N1437" s="250"/>
      <c r="O1437" s="250"/>
      <c r="P1437" s="250"/>
      <c r="Q1437" s="250"/>
      <c r="R1437" s="250"/>
      <c r="S1437" s="250"/>
      <c r="T1437" s="25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2" t="s">
        <v>178</v>
      </c>
      <c r="AU1437" s="252" t="s">
        <v>89</v>
      </c>
      <c r="AV1437" s="13" t="s">
        <v>87</v>
      </c>
      <c r="AW1437" s="13" t="s">
        <v>36</v>
      </c>
      <c r="AX1437" s="13" t="s">
        <v>79</v>
      </c>
      <c r="AY1437" s="252" t="s">
        <v>170</v>
      </c>
    </row>
    <row r="1438" s="14" customFormat="1">
      <c r="A1438" s="14"/>
      <c r="B1438" s="253"/>
      <c r="C1438" s="254"/>
      <c r="D1438" s="244" t="s">
        <v>178</v>
      </c>
      <c r="E1438" s="255" t="s">
        <v>1</v>
      </c>
      <c r="F1438" s="256" t="s">
        <v>1247</v>
      </c>
      <c r="G1438" s="254"/>
      <c r="H1438" s="257">
        <v>1.2</v>
      </c>
      <c r="I1438" s="258"/>
      <c r="J1438" s="254"/>
      <c r="K1438" s="254"/>
      <c r="L1438" s="259"/>
      <c r="M1438" s="260"/>
      <c r="N1438" s="261"/>
      <c r="O1438" s="261"/>
      <c r="P1438" s="261"/>
      <c r="Q1438" s="261"/>
      <c r="R1438" s="261"/>
      <c r="S1438" s="261"/>
      <c r="T1438" s="26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3" t="s">
        <v>178</v>
      </c>
      <c r="AU1438" s="263" t="s">
        <v>89</v>
      </c>
      <c r="AV1438" s="14" t="s">
        <v>89</v>
      </c>
      <c r="AW1438" s="14" t="s">
        <v>36</v>
      </c>
      <c r="AX1438" s="14" t="s">
        <v>79</v>
      </c>
      <c r="AY1438" s="263" t="s">
        <v>170</v>
      </c>
    </row>
    <row r="1439" s="13" customFormat="1">
      <c r="A1439" s="13"/>
      <c r="B1439" s="242"/>
      <c r="C1439" s="243"/>
      <c r="D1439" s="244" t="s">
        <v>178</v>
      </c>
      <c r="E1439" s="245" t="s">
        <v>1</v>
      </c>
      <c r="F1439" s="246" t="s">
        <v>1248</v>
      </c>
      <c r="G1439" s="243"/>
      <c r="H1439" s="245" t="s">
        <v>1</v>
      </c>
      <c r="I1439" s="247"/>
      <c r="J1439" s="243"/>
      <c r="K1439" s="243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2" t="s">
        <v>178</v>
      </c>
      <c r="AU1439" s="252" t="s">
        <v>89</v>
      </c>
      <c r="AV1439" s="13" t="s">
        <v>87</v>
      </c>
      <c r="AW1439" s="13" t="s">
        <v>36</v>
      </c>
      <c r="AX1439" s="13" t="s">
        <v>79</v>
      </c>
      <c r="AY1439" s="252" t="s">
        <v>170</v>
      </c>
    </row>
    <row r="1440" s="14" customFormat="1">
      <c r="A1440" s="14"/>
      <c r="B1440" s="253"/>
      <c r="C1440" s="254"/>
      <c r="D1440" s="244" t="s">
        <v>178</v>
      </c>
      <c r="E1440" s="255" t="s">
        <v>1</v>
      </c>
      <c r="F1440" s="256" t="s">
        <v>1276</v>
      </c>
      <c r="G1440" s="254"/>
      <c r="H1440" s="257">
        <v>0.80000000000000004</v>
      </c>
      <c r="I1440" s="258"/>
      <c r="J1440" s="254"/>
      <c r="K1440" s="254"/>
      <c r="L1440" s="259"/>
      <c r="M1440" s="260"/>
      <c r="N1440" s="261"/>
      <c r="O1440" s="261"/>
      <c r="P1440" s="261"/>
      <c r="Q1440" s="261"/>
      <c r="R1440" s="261"/>
      <c r="S1440" s="261"/>
      <c r="T1440" s="26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3" t="s">
        <v>178</v>
      </c>
      <c r="AU1440" s="263" t="s">
        <v>89</v>
      </c>
      <c r="AV1440" s="14" t="s">
        <v>89</v>
      </c>
      <c r="AW1440" s="14" t="s">
        <v>36</v>
      </c>
      <c r="AX1440" s="14" t="s">
        <v>79</v>
      </c>
      <c r="AY1440" s="263" t="s">
        <v>170</v>
      </c>
    </row>
    <row r="1441" s="15" customFormat="1">
      <c r="A1441" s="15"/>
      <c r="B1441" s="264"/>
      <c r="C1441" s="265"/>
      <c r="D1441" s="244" t="s">
        <v>178</v>
      </c>
      <c r="E1441" s="266" t="s">
        <v>1</v>
      </c>
      <c r="F1441" s="267" t="s">
        <v>183</v>
      </c>
      <c r="G1441" s="265"/>
      <c r="H1441" s="268">
        <v>2</v>
      </c>
      <c r="I1441" s="269"/>
      <c r="J1441" s="265"/>
      <c r="K1441" s="265"/>
      <c r="L1441" s="270"/>
      <c r="M1441" s="271"/>
      <c r="N1441" s="272"/>
      <c r="O1441" s="272"/>
      <c r="P1441" s="272"/>
      <c r="Q1441" s="272"/>
      <c r="R1441" s="272"/>
      <c r="S1441" s="272"/>
      <c r="T1441" s="273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74" t="s">
        <v>178</v>
      </c>
      <c r="AU1441" s="274" t="s">
        <v>89</v>
      </c>
      <c r="AV1441" s="15" t="s">
        <v>176</v>
      </c>
      <c r="AW1441" s="15" t="s">
        <v>36</v>
      </c>
      <c r="AX1441" s="15" t="s">
        <v>87</v>
      </c>
      <c r="AY1441" s="274" t="s">
        <v>170</v>
      </c>
    </row>
    <row r="1442" s="2" customFormat="1" ht="24.15" customHeight="1">
      <c r="A1442" s="39"/>
      <c r="B1442" s="40"/>
      <c r="C1442" s="228" t="s">
        <v>1290</v>
      </c>
      <c r="D1442" s="228" t="s">
        <v>172</v>
      </c>
      <c r="E1442" s="229" t="s">
        <v>1291</v>
      </c>
      <c r="F1442" s="230" t="s">
        <v>1292</v>
      </c>
      <c r="G1442" s="231" t="s">
        <v>352</v>
      </c>
      <c r="H1442" s="232">
        <v>2.8500000000000001</v>
      </c>
      <c r="I1442" s="233"/>
      <c r="J1442" s="234">
        <f>ROUND(I1442*H1442,2)</f>
        <v>0</v>
      </c>
      <c r="K1442" s="235"/>
      <c r="L1442" s="45"/>
      <c r="M1442" s="236" t="s">
        <v>1</v>
      </c>
      <c r="N1442" s="237" t="s">
        <v>44</v>
      </c>
      <c r="O1442" s="92"/>
      <c r="P1442" s="238">
        <f>O1442*H1442</f>
        <v>0</v>
      </c>
      <c r="Q1442" s="238">
        <v>0.0028400000000000001</v>
      </c>
      <c r="R1442" s="238">
        <f>Q1442*H1442</f>
        <v>0.0080940000000000005</v>
      </c>
      <c r="S1442" s="238">
        <v>0.159</v>
      </c>
      <c r="T1442" s="239">
        <f>S1442*H1442</f>
        <v>0.45315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40" t="s">
        <v>176</v>
      </c>
      <c r="AT1442" s="240" t="s">
        <v>172</v>
      </c>
      <c r="AU1442" s="240" t="s">
        <v>89</v>
      </c>
      <c r="AY1442" s="18" t="s">
        <v>170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87</v>
      </c>
      <c r="BK1442" s="241">
        <f>ROUND(I1442*H1442,2)</f>
        <v>0</v>
      </c>
      <c r="BL1442" s="18" t="s">
        <v>176</v>
      </c>
      <c r="BM1442" s="240" t="s">
        <v>1293</v>
      </c>
    </row>
    <row r="1443" s="13" customFormat="1">
      <c r="A1443" s="13"/>
      <c r="B1443" s="242"/>
      <c r="C1443" s="243"/>
      <c r="D1443" s="244" t="s">
        <v>178</v>
      </c>
      <c r="E1443" s="245" t="s">
        <v>1</v>
      </c>
      <c r="F1443" s="246" t="s">
        <v>1229</v>
      </c>
      <c r="G1443" s="243"/>
      <c r="H1443" s="245" t="s">
        <v>1</v>
      </c>
      <c r="I1443" s="247"/>
      <c r="J1443" s="243"/>
      <c r="K1443" s="243"/>
      <c r="L1443" s="248"/>
      <c r="M1443" s="249"/>
      <c r="N1443" s="250"/>
      <c r="O1443" s="250"/>
      <c r="P1443" s="250"/>
      <c r="Q1443" s="250"/>
      <c r="R1443" s="250"/>
      <c r="S1443" s="250"/>
      <c r="T1443" s="25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2" t="s">
        <v>178</v>
      </c>
      <c r="AU1443" s="252" t="s">
        <v>89</v>
      </c>
      <c r="AV1443" s="13" t="s">
        <v>87</v>
      </c>
      <c r="AW1443" s="13" t="s">
        <v>36</v>
      </c>
      <c r="AX1443" s="13" t="s">
        <v>79</v>
      </c>
      <c r="AY1443" s="252" t="s">
        <v>170</v>
      </c>
    </row>
    <row r="1444" s="14" customFormat="1">
      <c r="A1444" s="14"/>
      <c r="B1444" s="253"/>
      <c r="C1444" s="254"/>
      <c r="D1444" s="244" t="s">
        <v>178</v>
      </c>
      <c r="E1444" s="255" t="s">
        <v>1</v>
      </c>
      <c r="F1444" s="256" t="s">
        <v>1294</v>
      </c>
      <c r="G1444" s="254"/>
      <c r="H1444" s="257">
        <v>0.40000000000000002</v>
      </c>
      <c r="I1444" s="258"/>
      <c r="J1444" s="254"/>
      <c r="K1444" s="254"/>
      <c r="L1444" s="259"/>
      <c r="M1444" s="260"/>
      <c r="N1444" s="261"/>
      <c r="O1444" s="261"/>
      <c r="P1444" s="261"/>
      <c r="Q1444" s="261"/>
      <c r="R1444" s="261"/>
      <c r="S1444" s="261"/>
      <c r="T1444" s="26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3" t="s">
        <v>178</v>
      </c>
      <c r="AU1444" s="263" t="s">
        <v>89</v>
      </c>
      <c r="AV1444" s="14" t="s">
        <v>89</v>
      </c>
      <c r="AW1444" s="14" t="s">
        <v>36</v>
      </c>
      <c r="AX1444" s="14" t="s">
        <v>79</v>
      </c>
      <c r="AY1444" s="263" t="s">
        <v>170</v>
      </c>
    </row>
    <row r="1445" s="16" customFormat="1">
      <c r="A1445" s="16"/>
      <c r="B1445" s="275"/>
      <c r="C1445" s="276"/>
      <c r="D1445" s="244" t="s">
        <v>178</v>
      </c>
      <c r="E1445" s="277" t="s">
        <v>1</v>
      </c>
      <c r="F1445" s="278" t="s">
        <v>221</v>
      </c>
      <c r="G1445" s="276"/>
      <c r="H1445" s="279">
        <v>0.40000000000000002</v>
      </c>
      <c r="I1445" s="280"/>
      <c r="J1445" s="276"/>
      <c r="K1445" s="276"/>
      <c r="L1445" s="281"/>
      <c r="M1445" s="282"/>
      <c r="N1445" s="283"/>
      <c r="O1445" s="283"/>
      <c r="P1445" s="283"/>
      <c r="Q1445" s="283"/>
      <c r="R1445" s="283"/>
      <c r="S1445" s="283"/>
      <c r="T1445" s="284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T1445" s="285" t="s">
        <v>178</v>
      </c>
      <c r="AU1445" s="285" t="s">
        <v>89</v>
      </c>
      <c r="AV1445" s="16" t="s">
        <v>189</v>
      </c>
      <c r="AW1445" s="16" t="s">
        <v>36</v>
      </c>
      <c r="AX1445" s="16" t="s">
        <v>79</v>
      </c>
      <c r="AY1445" s="285" t="s">
        <v>170</v>
      </c>
    </row>
    <row r="1446" s="13" customFormat="1">
      <c r="A1446" s="13"/>
      <c r="B1446" s="242"/>
      <c r="C1446" s="243"/>
      <c r="D1446" s="244" t="s">
        <v>178</v>
      </c>
      <c r="E1446" s="245" t="s">
        <v>1</v>
      </c>
      <c r="F1446" s="246" t="s">
        <v>1222</v>
      </c>
      <c r="G1446" s="243"/>
      <c r="H1446" s="245" t="s">
        <v>1</v>
      </c>
      <c r="I1446" s="247"/>
      <c r="J1446" s="243"/>
      <c r="K1446" s="243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2" t="s">
        <v>178</v>
      </c>
      <c r="AU1446" s="252" t="s">
        <v>89</v>
      </c>
      <c r="AV1446" s="13" t="s">
        <v>87</v>
      </c>
      <c r="AW1446" s="13" t="s">
        <v>36</v>
      </c>
      <c r="AX1446" s="13" t="s">
        <v>79</v>
      </c>
      <c r="AY1446" s="252" t="s">
        <v>170</v>
      </c>
    </row>
    <row r="1447" s="13" customFormat="1">
      <c r="A1447" s="13"/>
      <c r="B1447" s="242"/>
      <c r="C1447" s="243"/>
      <c r="D1447" s="244" t="s">
        <v>178</v>
      </c>
      <c r="E1447" s="245" t="s">
        <v>1</v>
      </c>
      <c r="F1447" s="246" t="s">
        <v>1223</v>
      </c>
      <c r="G1447" s="243"/>
      <c r="H1447" s="245" t="s">
        <v>1</v>
      </c>
      <c r="I1447" s="247"/>
      <c r="J1447" s="243"/>
      <c r="K1447" s="243"/>
      <c r="L1447" s="248"/>
      <c r="M1447" s="249"/>
      <c r="N1447" s="250"/>
      <c r="O1447" s="250"/>
      <c r="P1447" s="250"/>
      <c r="Q1447" s="250"/>
      <c r="R1447" s="250"/>
      <c r="S1447" s="250"/>
      <c r="T1447" s="25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2" t="s">
        <v>178</v>
      </c>
      <c r="AU1447" s="252" t="s">
        <v>89</v>
      </c>
      <c r="AV1447" s="13" t="s">
        <v>87</v>
      </c>
      <c r="AW1447" s="13" t="s">
        <v>36</v>
      </c>
      <c r="AX1447" s="13" t="s">
        <v>79</v>
      </c>
      <c r="AY1447" s="252" t="s">
        <v>170</v>
      </c>
    </row>
    <row r="1448" s="14" customFormat="1">
      <c r="A1448" s="14"/>
      <c r="B1448" s="253"/>
      <c r="C1448" s="254"/>
      <c r="D1448" s="244" t="s">
        <v>178</v>
      </c>
      <c r="E1448" s="255" t="s">
        <v>1</v>
      </c>
      <c r="F1448" s="256" t="s">
        <v>1295</v>
      </c>
      <c r="G1448" s="254"/>
      <c r="H1448" s="257">
        <v>1</v>
      </c>
      <c r="I1448" s="258"/>
      <c r="J1448" s="254"/>
      <c r="K1448" s="254"/>
      <c r="L1448" s="259"/>
      <c r="M1448" s="260"/>
      <c r="N1448" s="261"/>
      <c r="O1448" s="261"/>
      <c r="P1448" s="261"/>
      <c r="Q1448" s="261"/>
      <c r="R1448" s="261"/>
      <c r="S1448" s="261"/>
      <c r="T1448" s="26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3" t="s">
        <v>178</v>
      </c>
      <c r="AU1448" s="263" t="s">
        <v>89</v>
      </c>
      <c r="AV1448" s="14" t="s">
        <v>89</v>
      </c>
      <c r="AW1448" s="14" t="s">
        <v>36</v>
      </c>
      <c r="AX1448" s="14" t="s">
        <v>79</v>
      </c>
      <c r="AY1448" s="263" t="s">
        <v>170</v>
      </c>
    </row>
    <row r="1449" s="16" customFormat="1">
      <c r="A1449" s="16"/>
      <c r="B1449" s="275"/>
      <c r="C1449" s="276"/>
      <c r="D1449" s="244" t="s">
        <v>178</v>
      </c>
      <c r="E1449" s="277" t="s">
        <v>1</v>
      </c>
      <c r="F1449" s="278" t="s">
        <v>221</v>
      </c>
      <c r="G1449" s="276"/>
      <c r="H1449" s="279">
        <v>1</v>
      </c>
      <c r="I1449" s="280"/>
      <c r="J1449" s="276"/>
      <c r="K1449" s="276"/>
      <c r="L1449" s="281"/>
      <c r="M1449" s="282"/>
      <c r="N1449" s="283"/>
      <c r="O1449" s="283"/>
      <c r="P1449" s="283"/>
      <c r="Q1449" s="283"/>
      <c r="R1449" s="283"/>
      <c r="S1449" s="283"/>
      <c r="T1449" s="284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85" t="s">
        <v>178</v>
      </c>
      <c r="AU1449" s="285" t="s">
        <v>89</v>
      </c>
      <c r="AV1449" s="16" t="s">
        <v>189</v>
      </c>
      <c r="AW1449" s="16" t="s">
        <v>36</v>
      </c>
      <c r="AX1449" s="16" t="s">
        <v>79</v>
      </c>
      <c r="AY1449" s="285" t="s">
        <v>170</v>
      </c>
    </row>
    <row r="1450" s="13" customFormat="1">
      <c r="A1450" s="13"/>
      <c r="B1450" s="242"/>
      <c r="C1450" s="243"/>
      <c r="D1450" s="244" t="s">
        <v>178</v>
      </c>
      <c r="E1450" s="245" t="s">
        <v>1</v>
      </c>
      <c r="F1450" s="246" t="s">
        <v>1274</v>
      </c>
      <c r="G1450" s="243"/>
      <c r="H1450" s="245" t="s">
        <v>1</v>
      </c>
      <c r="I1450" s="247"/>
      <c r="J1450" s="243"/>
      <c r="K1450" s="243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178</v>
      </c>
      <c r="AU1450" s="252" t="s">
        <v>89</v>
      </c>
      <c r="AV1450" s="13" t="s">
        <v>87</v>
      </c>
      <c r="AW1450" s="13" t="s">
        <v>36</v>
      </c>
      <c r="AX1450" s="13" t="s">
        <v>79</v>
      </c>
      <c r="AY1450" s="252" t="s">
        <v>170</v>
      </c>
    </row>
    <row r="1451" s="13" customFormat="1">
      <c r="A1451" s="13"/>
      <c r="B1451" s="242"/>
      <c r="C1451" s="243"/>
      <c r="D1451" s="244" t="s">
        <v>178</v>
      </c>
      <c r="E1451" s="245" t="s">
        <v>1</v>
      </c>
      <c r="F1451" s="246" t="s">
        <v>1275</v>
      </c>
      <c r="G1451" s="243"/>
      <c r="H1451" s="245" t="s">
        <v>1</v>
      </c>
      <c r="I1451" s="247"/>
      <c r="J1451" s="243"/>
      <c r="K1451" s="243"/>
      <c r="L1451" s="248"/>
      <c r="M1451" s="249"/>
      <c r="N1451" s="250"/>
      <c r="O1451" s="250"/>
      <c r="P1451" s="250"/>
      <c r="Q1451" s="250"/>
      <c r="R1451" s="250"/>
      <c r="S1451" s="250"/>
      <c r="T1451" s="25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2" t="s">
        <v>178</v>
      </c>
      <c r="AU1451" s="252" t="s">
        <v>89</v>
      </c>
      <c r="AV1451" s="13" t="s">
        <v>87</v>
      </c>
      <c r="AW1451" s="13" t="s">
        <v>36</v>
      </c>
      <c r="AX1451" s="13" t="s">
        <v>79</v>
      </c>
      <c r="AY1451" s="252" t="s">
        <v>170</v>
      </c>
    </row>
    <row r="1452" s="14" customFormat="1">
      <c r="A1452" s="14"/>
      <c r="B1452" s="253"/>
      <c r="C1452" s="254"/>
      <c r="D1452" s="244" t="s">
        <v>178</v>
      </c>
      <c r="E1452" s="255" t="s">
        <v>1</v>
      </c>
      <c r="F1452" s="256" t="s">
        <v>1296</v>
      </c>
      <c r="G1452" s="254"/>
      <c r="H1452" s="257">
        <v>1.45</v>
      </c>
      <c r="I1452" s="258"/>
      <c r="J1452" s="254"/>
      <c r="K1452" s="254"/>
      <c r="L1452" s="259"/>
      <c r="M1452" s="260"/>
      <c r="N1452" s="261"/>
      <c r="O1452" s="261"/>
      <c r="P1452" s="261"/>
      <c r="Q1452" s="261"/>
      <c r="R1452" s="261"/>
      <c r="S1452" s="261"/>
      <c r="T1452" s="26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3" t="s">
        <v>178</v>
      </c>
      <c r="AU1452" s="263" t="s">
        <v>89</v>
      </c>
      <c r="AV1452" s="14" t="s">
        <v>89</v>
      </c>
      <c r="AW1452" s="14" t="s">
        <v>36</v>
      </c>
      <c r="AX1452" s="14" t="s">
        <v>79</v>
      </c>
      <c r="AY1452" s="263" t="s">
        <v>170</v>
      </c>
    </row>
    <row r="1453" s="16" customFormat="1">
      <c r="A1453" s="16"/>
      <c r="B1453" s="275"/>
      <c r="C1453" s="276"/>
      <c r="D1453" s="244" t="s">
        <v>178</v>
      </c>
      <c r="E1453" s="277" t="s">
        <v>1</v>
      </c>
      <c r="F1453" s="278" t="s">
        <v>221</v>
      </c>
      <c r="G1453" s="276"/>
      <c r="H1453" s="279">
        <v>1.45</v>
      </c>
      <c r="I1453" s="280"/>
      <c r="J1453" s="276"/>
      <c r="K1453" s="276"/>
      <c r="L1453" s="281"/>
      <c r="M1453" s="282"/>
      <c r="N1453" s="283"/>
      <c r="O1453" s="283"/>
      <c r="P1453" s="283"/>
      <c r="Q1453" s="283"/>
      <c r="R1453" s="283"/>
      <c r="S1453" s="283"/>
      <c r="T1453" s="284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85" t="s">
        <v>178</v>
      </c>
      <c r="AU1453" s="285" t="s">
        <v>89</v>
      </c>
      <c r="AV1453" s="16" t="s">
        <v>189</v>
      </c>
      <c r="AW1453" s="16" t="s">
        <v>36</v>
      </c>
      <c r="AX1453" s="16" t="s">
        <v>79</v>
      </c>
      <c r="AY1453" s="285" t="s">
        <v>170</v>
      </c>
    </row>
    <row r="1454" s="15" customFormat="1">
      <c r="A1454" s="15"/>
      <c r="B1454" s="264"/>
      <c r="C1454" s="265"/>
      <c r="D1454" s="244" t="s">
        <v>178</v>
      </c>
      <c r="E1454" s="266" t="s">
        <v>1</v>
      </c>
      <c r="F1454" s="267" t="s">
        <v>183</v>
      </c>
      <c r="G1454" s="265"/>
      <c r="H1454" s="268">
        <v>2.8499999999999996</v>
      </c>
      <c r="I1454" s="269"/>
      <c r="J1454" s="265"/>
      <c r="K1454" s="265"/>
      <c r="L1454" s="270"/>
      <c r="M1454" s="271"/>
      <c r="N1454" s="272"/>
      <c r="O1454" s="272"/>
      <c r="P1454" s="272"/>
      <c r="Q1454" s="272"/>
      <c r="R1454" s="272"/>
      <c r="S1454" s="272"/>
      <c r="T1454" s="273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4" t="s">
        <v>178</v>
      </c>
      <c r="AU1454" s="274" t="s">
        <v>89</v>
      </c>
      <c r="AV1454" s="15" t="s">
        <v>176</v>
      </c>
      <c r="AW1454" s="15" t="s">
        <v>36</v>
      </c>
      <c r="AX1454" s="15" t="s">
        <v>87</v>
      </c>
      <c r="AY1454" s="274" t="s">
        <v>170</v>
      </c>
    </row>
    <row r="1455" s="2" customFormat="1" ht="24.15" customHeight="1">
      <c r="A1455" s="39"/>
      <c r="B1455" s="40"/>
      <c r="C1455" s="228" t="s">
        <v>1297</v>
      </c>
      <c r="D1455" s="228" t="s">
        <v>172</v>
      </c>
      <c r="E1455" s="229" t="s">
        <v>1298</v>
      </c>
      <c r="F1455" s="230" t="s">
        <v>1299</v>
      </c>
      <c r="G1455" s="231" t="s">
        <v>352</v>
      </c>
      <c r="H1455" s="232">
        <v>1</v>
      </c>
      <c r="I1455" s="233"/>
      <c r="J1455" s="234">
        <f>ROUND(I1455*H1455,2)</f>
        <v>0</v>
      </c>
      <c r="K1455" s="235"/>
      <c r="L1455" s="45"/>
      <c r="M1455" s="236" t="s">
        <v>1</v>
      </c>
      <c r="N1455" s="237" t="s">
        <v>44</v>
      </c>
      <c r="O1455" s="92"/>
      <c r="P1455" s="238">
        <f>O1455*H1455</f>
        <v>0</v>
      </c>
      <c r="Q1455" s="238">
        <v>0.00313</v>
      </c>
      <c r="R1455" s="238">
        <f>Q1455*H1455</f>
        <v>0.00313</v>
      </c>
      <c r="S1455" s="238">
        <v>0.19600000000000001</v>
      </c>
      <c r="T1455" s="239">
        <f>S1455*H1455</f>
        <v>0.19600000000000001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40" t="s">
        <v>176</v>
      </c>
      <c r="AT1455" s="240" t="s">
        <v>172</v>
      </c>
      <c r="AU1455" s="240" t="s">
        <v>89</v>
      </c>
      <c r="AY1455" s="18" t="s">
        <v>170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8" t="s">
        <v>87</v>
      </c>
      <c r="BK1455" s="241">
        <f>ROUND(I1455*H1455,2)</f>
        <v>0</v>
      </c>
      <c r="BL1455" s="18" t="s">
        <v>176</v>
      </c>
      <c r="BM1455" s="240" t="s">
        <v>1300</v>
      </c>
    </row>
    <row r="1456" s="13" customFormat="1">
      <c r="A1456" s="13"/>
      <c r="B1456" s="242"/>
      <c r="C1456" s="243"/>
      <c r="D1456" s="244" t="s">
        <v>178</v>
      </c>
      <c r="E1456" s="245" t="s">
        <v>1</v>
      </c>
      <c r="F1456" s="246" t="s">
        <v>1244</v>
      </c>
      <c r="G1456" s="243"/>
      <c r="H1456" s="245" t="s">
        <v>1</v>
      </c>
      <c r="I1456" s="247"/>
      <c r="J1456" s="243"/>
      <c r="K1456" s="243"/>
      <c r="L1456" s="248"/>
      <c r="M1456" s="249"/>
      <c r="N1456" s="250"/>
      <c r="O1456" s="250"/>
      <c r="P1456" s="250"/>
      <c r="Q1456" s="250"/>
      <c r="R1456" s="250"/>
      <c r="S1456" s="250"/>
      <c r="T1456" s="25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2" t="s">
        <v>178</v>
      </c>
      <c r="AU1456" s="252" t="s">
        <v>89</v>
      </c>
      <c r="AV1456" s="13" t="s">
        <v>87</v>
      </c>
      <c r="AW1456" s="13" t="s">
        <v>36</v>
      </c>
      <c r="AX1456" s="13" t="s">
        <v>79</v>
      </c>
      <c r="AY1456" s="252" t="s">
        <v>170</v>
      </c>
    </row>
    <row r="1457" s="13" customFormat="1">
      <c r="A1457" s="13"/>
      <c r="B1457" s="242"/>
      <c r="C1457" s="243"/>
      <c r="D1457" s="244" t="s">
        <v>178</v>
      </c>
      <c r="E1457" s="245" t="s">
        <v>1</v>
      </c>
      <c r="F1457" s="246" t="s">
        <v>1245</v>
      </c>
      <c r="G1457" s="243"/>
      <c r="H1457" s="245" t="s">
        <v>1</v>
      </c>
      <c r="I1457" s="247"/>
      <c r="J1457" s="243"/>
      <c r="K1457" s="243"/>
      <c r="L1457" s="248"/>
      <c r="M1457" s="249"/>
      <c r="N1457" s="250"/>
      <c r="O1457" s="250"/>
      <c r="P1457" s="250"/>
      <c r="Q1457" s="250"/>
      <c r="R1457" s="250"/>
      <c r="S1457" s="250"/>
      <c r="T1457" s="25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2" t="s">
        <v>178</v>
      </c>
      <c r="AU1457" s="252" t="s">
        <v>89</v>
      </c>
      <c r="AV1457" s="13" t="s">
        <v>87</v>
      </c>
      <c r="AW1457" s="13" t="s">
        <v>36</v>
      </c>
      <c r="AX1457" s="13" t="s">
        <v>79</v>
      </c>
      <c r="AY1457" s="252" t="s">
        <v>170</v>
      </c>
    </row>
    <row r="1458" s="13" customFormat="1">
      <c r="A1458" s="13"/>
      <c r="B1458" s="242"/>
      <c r="C1458" s="243"/>
      <c r="D1458" s="244" t="s">
        <v>178</v>
      </c>
      <c r="E1458" s="245" t="s">
        <v>1</v>
      </c>
      <c r="F1458" s="246" t="s">
        <v>1246</v>
      </c>
      <c r="G1458" s="243"/>
      <c r="H1458" s="245" t="s">
        <v>1</v>
      </c>
      <c r="I1458" s="247"/>
      <c r="J1458" s="243"/>
      <c r="K1458" s="243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2" t="s">
        <v>178</v>
      </c>
      <c r="AU1458" s="252" t="s">
        <v>89</v>
      </c>
      <c r="AV1458" s="13" t="s">
        <v>87</v>
      </c>
      <c r="AW1458" s="13" t="s">
        <v>36</v>
      </c>
      <c r="AX1458" s="13" t="s">
        <v>79</v>
      </c>
      <c r="AY1458" s="252" t="s">
        <v>170</v>
      </c>
    </row>
    <row r="1459" s="14" customFormat="1">
      <c r="A1459" s="14"/>
      <c r="B1459" s="253"/>
      <c r="C1459" s="254"/>
      <c r="D1459" s="244" t="s">
        <v>178</v>
      </c>
      <c r="E1459" s="255" t="s">
        <v>1</v>
      </c>
      <c r="F1459" s="256" t="s">
        <v>1301</v>
      </c>
      <c r="G1459" s="254"/>
      <c r="H1459" s="257">
        <v>0.59999999999999998</v>
      </c>
      <c r="I1459" s="258"/>
      <c r="J1459" s="254"/>
      <c r="K1459" s="254"/>
      <c r="L1459" s="259"/>
      <c r="M1459" s="260"/>
      <c r="N1459" s="261"/>
      <c r="O1459" s="261"/>
      <c r="P1459" s="261"/>
      <c r="Q1459" s="261"/>
      <c r="R1459" s="261"/>
      <c r="S1459" s="261"/>
      <c r="T1459" s="26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3" t="s">
        <v>178</v>
      </c>
      <c r="AU1459" s="263" t="s">
        <v>89</v>
      </c>
      <c r="AV1459" s="14" t="s">
        <v>89</v>
      </c>
      <c r="AW1459" s="14" t="s">
        <v>36</v>
      </c>
      <c r="AX1459" s="14" t="s">
        <v>79</v>
      </c>
      <c r="AY1459" s="263" t="s">
        <v>170</v>
      </c>
    </row>
    <row r="1460" s="13" customFormat="1">
      <c r="A1460" s="13"/>
      <c r="B1460" s="242"/>
      <c r="C1460" s="243"/>
      <c r="D1460" s="244" t="s">
        <v>178</v>
      </c>
      <c r="E1460" s="245" t="s">
        <v>1</v>
      </c>
      <c r="F1460" s="246" t="s">
        <v>1248</v>
      </c>
      <c r="G1460" s="243"/>
      <c r="H1460" s="245" t="s">
        <v>1</v>
      </c>
      <c r="I1460" s="247"/>
      <c r="J1460" s="243"/>
      <c r="K1460" s="243"/>
      <c r="L1460" s="248"/>
      <c r="M1460" s="249"/>
      <c r="N1460" s="250"/>
      <c r="O1460" s="250"/>
      <c r="P1460" s="250"/>
      <c r="Q1460" s="250"/>
      <c r="R1460" s="250"/>
      <c r="S1460" s="250"/>
      <c r="T1460" s="25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2" t="s">
        <v>178</v>
      </c>
      <c r="AU1460" s="252" t="s">
        <v>89</v>
      </c>
      <c r="AV1460" s="13" t="s">
        <v>87</v>
      </c>
      <c r="AW1460" s="13" t="s">
        <v>36</v>
      </c>
      <c r="AX1460" s="13" t="s">
        <v>79</v>
      </c>
      <c r="AY1460" s="252" t="s">
        <v>170</v>
      </c>
    </row>
    <row r="1461" s="14" customFormat="1">
      <c r="A1461" s="14"/>
      <c r="B1461" s="253"/>
      <c r="C1461" s="254"/>
      <c r="D1461" s="244" t="s">
        <v>178</v>
      </c>
      <c r="E1461" s="255" t="s">
        <v>1</v>
      </c>
      <c r="F1461" s="256" t="s">
        <v>820</v>
      </c>
      <c r="G1461" s="254"/>
      <c r="H1461" s="257">
        <v>0.40000000000000002</v>
      </c>
      <c r="I1461" s="258"/>
      <c r="J1461" s="254"/>
      <c r="K1461" s="254"/>
      <c r="L1461" s="259"/>
      <c r="M1461" s="260"/>
      <c r="N1461" s="261"/>
      <c r="O1461" s="261"/>
      <c r="P1461" s="261"/>
      <c r="Q1461" s="261"/>
      <c r="R1461" s="261"/>
      <c r="S1461" s="261"/>
      <c r="T1461" s="26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3" t="s">
        <v>178</v>
      </c>
      <c r="AU1461" s="263" t="s">
        <v>89</v>
      </c>
      <c r="AV1461" s="14" t="s">
        <v>89</v>
      </c>
      <c r="AW1461" s="14" t="s">
        <v>36</v>
      </c>
      <c r="AX1461" s="14" t="s">
        <v>79</v>
      </c>
      <c r="AY1461" s="263" t="s">
        <v>170</v>
      </c>
    </row>
    <row r="1462" s="15" customFormat="1">
      <c r="A1462" s="15"/>
      <c r="B1462" s="264"/>
      <c r="C1462" s="265"/>
      <c r="D1462" s="244" t="s">
        <v>178</v>
      </c>
      <c r="E1462" s="266" t="s">
        <v>1</v>
      </c>
      <c r="F1462" s="267" t="s">
        <v>183</v>
      </c>
      <c r="G1462" s="265"/>
      <c r="H1462" s="268">
        <v>1</v>
      </c>
      <c r="I1462" s="269"/>
      <c r="J1462" s="265"/>
      <c r="K1462" s="265"/>
      <c r="L1462" s="270"/>
      <c r="M1462" s="271"/>
      <c r="N1462" s="272"/>
      <c r="O1462" s="272"/>
      <c r="P1462" s="272"/>
      <c r="Q1462" s="272"/>
      <c r="R1462" s="272"/>
      <c r="S1462" s="272"/>
      <c r="T1462" s="273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74" t="s">
        <v>178</v>
      </c>
      <c r="AU1462" s="274" t="s">
        <v>89</v>
      </c>
      <c r="AV1462" s="15" t="s">
        <v>176</v>
      </c>
      <c r="AW1462" s="15" t="s">
        <v>36</v>
      </c>
      <c r="AX1462" s="15" t="s">
        <v>87</v>
      </c>
      <c r="AY1462" s="274" t="s">
        <v>170</v>
      </c>
    </row>
    <row r="1463" s="2" customFormat="1" ht="24.15" customHeight="1">
      <c r="A1463" s="39"/>
      <c r="B1463" s="40"/>
      <c r="C1463" s="228" t="s">
        <v>1302</v>
      </c>
      <c r="D1463" s="228" t="s">
        <v>172</v>
      </c>
      <c r="E1463" s="229" t="s">
        <v>1303</v>
      </c>
      <c r="F1463" s="230" t="s">
        <v>1304</v>
      </c>
      <c r="G1463" s="231" t="s">
        <v>352</v>
      </c>
      <c r="H1463" s="232">
        <v>0.40000000000000002</v>
      </c>
      <c r="I1463" s="233"/>
      <c r="J1463" s="234">
        <f>ROUND(I1463*H1463,2)</f>
        <v>0</v>
      </c>
      <c r="K1463" s="235"/>
      <c r="L1463" s="45"/>
      <c r="M1463" s="236" t="s">
        <v>1</v>
      </c>
      <c r="N1463" s="237" t="s">
        <v>44</v>
      </c>
      <c r="O1463" s="92"/>
      <c r="P1463" s="238">
        <f>O1463*H1463</f>
        <v>0</v>
      </c>
      <c r="Q1463" s="238">
        <v>0.0052399999999999999</v>
      </c>
      <c r="R1463" s="238">
        <f>Q1463*H1463</f>
        <v>0.0020960000000000002</v>
      </c>
      <c r="S1463" s="238">
        <v>0.38400000000000001</v>
      </c>
      <c r="T1463" s="239">
        <f>S1463*H1463</f>
        <v>0.15360000000000001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40" t="s">
        <v>176</v>
      </c>
      <c r="AT1463" s="240" t="s">
        <v>172</v>
      </c>
      <c r="AU1463" s="240" t="s">
        <v>89</v>
      </c>
      <c r="AY1463" s="18" t="s">
        <v>170</v>
      </c>
      <c r="BE1463" s="241">
        <f>IF(N1463="základní",J1463,0)</f>
        <v>0</v>
      </c>
      <c r="BF1463" s="241">
        <f>IF(N1463="snížená",J1463,0)</f>
        <v>0</v>
      </c>
      <c r="BG1463" s="241">
        <f>IF(N1463="zákl. přenesená",J1463,0)</f>
        <v>0</v>
      </c>
      <c r="BH1463" s="241">
        <f>IF(N1463="sníž. přenesená",J1463,0)</f>
        <v>0</v>
      </c>
      <c r="BI1463" s="241">
        <f>IF(N1463="nulová",J1463,0)</f>
        <v>0</v>
      </c>
      <c r="BJ1463" s="18" t="s">
        <v>87</v>
      </c>
      <c r="BK1463" s="241">
        <f>ROUND(I1463*H1463,2)</f>
        <v>0</v>
      </c>
      <c r="BL1463" s="18" t="s">
        <v>176</v>
      </c>
      <c r="BM1463" s="240" t="s">
        <v>1305</v>
      </c>
    </row>
    <row r="1464" s="13" customFormat="1">
      <c r="A1464" s="13"/>
      <c r="B1464" s="242"/>
      <c r="C1464" s="243"/>
      <c r="D1464" s="244" t="s">
        <v>178</v>
      </c>
      <c r="E1464" s="245" t="s">
        <v>1</v>
      </c>
      <c r="F1464" s="246" t="s">
        <v>1244</v>
      </c>
      <c r="G1464" s="243"/>
      <c r="H1464" s="245" t="s">
        <v>1</v>
      </c>
      <c r="I1464" s="247"/>
      <c r="J1464" s="243"/>
      <c r="K1464" s="243"/>
      <c r="L1464" s="248"/>
      <c r="M1464" s="249"/>
      <c r="N1464" s="250"/>
      <c r="O1464" s="250"/>
      <c r="P1464" s="250"/>
      <c r="Q1464" s="250"/>
      <c r="R1464" s="250"/>
      <c r="S1464" s="250"/>
      <c r="T1464" s="25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2" t="s">
        <v>178</v>
      </c>
      <c r="AU1464" s="252" t="s">
        <v>89</v>
      </c>
      <c r="AV1464" s="13" t="s">
        <v>87</v>
      </c>
      <c r="AW1464" s="13" t="s">
        <v>36</v>
      </c>
      <c r="AX1464" s="13" t="s">
        <v>79</v>
      </c>
      <c r="AY1464" s="252" t="s">
        <v>170</v>
      </c>
    </row>
    <row r="1465" s="13" customFormat="1">
      <c r="A1465" s="13"/>
      <c r="B1465" s="242"/>
      <c r="C1465" s="243"/>
      <c r="D1465" s="244" t="s">
        <v>178</v>
      </c>
      <c r="E1465" s="245" t="s">
        <v>1</v>
      </c>
      <c r="F1465" s="246" t="s">
        <v>1245</v>
      </c>
      <c r="G1465" s="243"/>
      <c r="H1465" s="245" t="s">
        <v>1</v>
      </c>
      <c r="I1465" s="247"/>
      <c r="J1465" s="243"/>
      <c r="K1465" s="243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2" t="s">
        <v>178</v>
      </c>
      <c r="AU1465" s="252" t="s">
        <v>89</v>
      </c>
      <c r="AV1465" s="13" t="s">
        <v>87</v>
      </c>
      <c r="AW1465" s="13" t="s">
        <v>36</v>
      </c>
      <c r="AX1465" s="13" t="s">
        <v>79</v>
      </c>
      <c r="AY1465" s="252" t="s">
        <v>170</v>
      </c>
    </row>
    <row r="1466" s="13" customFormat="1">
      <c r="A1466" s="13"/>
      <c r="B1466" s="242"/>
      <c r="C1466" s="243"/>
      <c r="D1466" s="244" t="s">
        <v>178</v>
      </c>
      <c r="E1466" s="245" t="s">
        <v>1</v>
      </c>
      <c r="F1466" s="246" t="s">
        <v>1246</v>
      </c>
      <c r="G1466" s="243"/>
      <c r="H1466" s="245" t="s">
        <v>1</v>
      </c>
      <c r="I1466" s="247"/>
      <c r="J1466" s="243"/>
      <c r="K1466" s="243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2" t="s">
        <v>178</v>
      </c>
      <c r="AU1466" s="252" t="s">
        <v>89</v>
      </c>
      <c r="AV1466" s="13" t="s">
        <v>87</v>
      </c>
      <c r="AW1466" s="13" t="s">
        <v>36</v>
      </c>
      <c r="AX1466" s="13" t="s">
        <v>79</v>
      </c>
      <c r="AY1466" s="252" t="s">
        <v>170</v>
      </c>
    </row>
    <row r="1467" s="14" customFormat="1">
      <c r="A1467" s="14"/>
      <c r="B1467" s="253"/>
      <c r="C1467" s="254"/>
      <c r="D1467" s="244" t="s">
        <v>178</v>
      </c>
      <c r="E1467" s="255" t="s">
        <v>1</v>
      </c>
      <c r="F1467" s="256" t="s">
        <v>820</v>
      </c>
      <c r="G1467" s="254"/>
      <c r="H1467" s="257">
        <v>0.40000000000000002</v>
      </c>
      <c r="I1467" s="258"/>
      <c r="J1467" s="254"/>
      <c r="K1467" s="254"/>
      <c r="L1467" s="259"/>
      <c r="M1467" s="260"/>
      <c r="N1467" s="261"/>
      <c r="O1467" s="261"/>
      <c r="P1467" s="261"/>
      <c r="Q1467" s="261"/>
      <c r="R1467" s="261"/>
      <c r="S1467" s="261"/>
      <c r="T1467" s="26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3" t="s">
        <v>178</v>
      </c>
      <c r="AU1467" s="263" t="s">
        <v>89</v>
      </c>
      <c r="AV1467" s="14" t="s">
        <v>89</v>
      </c>
      <c r="AW1467" s="14" t="s">
        <v>36</v>
      </c>
      <c r="AX1467" s="14" t="s">
        <v>79</v>
      </c>
      <c r="AY1467" s="263" t="s">
        <v>170</v>
      </c>
    </row>
    <row r="1468" s="15" customFormat="1">
      <c r="A1468" s="15"/>
      <c r="B1468" s="264"/>
      <c r="C1468" s="265"/>
      <c r="D1468" s="244" t="s">
        <v>178</v>
      </c>
      <c r="E1468" s="266" t="s">
        <v>1</v>
      </c>
      <c r="F1468" s="267" t="s">
        <v>183</v>
      </c>
      <c r="G1468" s="265"/>
      <c r="H1468" s="268">
        <v>0.40000000000000002</v>
      </c>
      <c r="I1468" s="269"/>
      <c r="J1468" s="265"/>
      <c r="K1468" s="265"/>
      <c r="L1468" s="270"/>
      <c r="M1468" s="271"/>
      <c r="N1468" s="272"/>
      <c r="O1468" s="272"/>
      <c r="P1468" s="272"/>
      <c r="Q1468" s="272"/>
      <c r="R1468" s="272"/>
      <c r="S1468" s="272"/>
      <c r="T1468" s="27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74" t="s">
        <v>178</v>
      </c>
      <c r="AU1468" s="274" t="s">
        <v>89</v>
      </c>
      <c r="AV1468" s="15" t="s">
        <v>176</v>
      </c>
      <c r="AW1468" s="15" t="s">
        <v>36</v>
      </c>
      <c r="AX1468" s="15" t="s">
        <v>87</v>
      </c>
      <c r="AY1468" s="274" t="s">
        <v>170</v>
      </c>
    </row>
    <row r="1469" s="2" customFormat="1" ht="24.15" customHeight="1">
      <c r="A1469" s="39"/>
      <c r="B1469" s="40"/>
      <c r="C1469" s="228" t="s">
        <v>1306</v>
      </c>
      <c r="D1469" s="228" t="s">
        <v>172</v>
      </c>
      <c r="E1469" s="229" t="s">
        <v>1307</v>
      </c>
      <c r="F1469" s="230" t="s">
        <v>1308</v>
      </c>
      <c r="G1469" s="231" t="s">
        <v>352</v>
      </c>
      <c r="H1469" s="232">
        <v>1.8500000000000001</v>
      </c>
      <c r="I1469" s="233"/>
      <c r="J1469" s="234">
        <f>ROUND(I1469*H1469,2)</f>
        <v>0</v>
      </c>
      <c r="K1469" s="235"/>
      <c r="L1469" s="45"/>
      <c r="M1469" s="236" t="s">
        <v>1</v>
      </c>
      <c r="N1469" s="237" t="s">
        <v>44</v>
      </c>
      <c r="O1469" s="92"/>
      <c r="P1469" s="238">
        <f>O1469*H1469</f>
        <v>0</v>
      </c>
      <c r="Q1469" s="238">
        <v>0.0062199999999999998</v>
      </c>
      <c r="R1469" s="238">
        <f>Q1469*H1469</f>
        <v>0.011507</v>
      </c>
      <c r="S1469" s="238">
        <v>0.502</v>
      </c>
      <c r="T1469" s="239">
        <f>S1469*H1469</f>
        <v>0.92870000000000008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40" t="s">
        <v>176</v>
      </c>
      <c r="AT1469" s="240" t="s">
        <v>172</v>
      </c>
      <c r="AU1469" s="240" t="s">
        <v>89</v>
      </c>
      <c r="AY1469" s="18" t="s">
        <v>170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8" t="s">
        <v>87</v>
      </c>
      <c r="BK1469" s="241">
        <f>ROUND(I1469*H1469,2)</f>
        <v>0</v>
      </c>
      <c r="BL1469" s="18" t="s">
        <v>176</v>
      </c>
      <c r="BM1469" s="240" t="s">
        <v>1309</v>
      </c>
    </row>
    <row r="1470" s="13" customFormat="1">
      <c r="A1470" s="13"/>
      <c r="B1470" s="242"/>
      <c r="C1470" s="243"/>
      <c r="D1470" s="244" t="s">
        <v>178</v>
      </c>
      <c r="E1470" s="245" t="s">
        <v>1</v>
      </c>
      <c r="F1470" s="246" t="s">
        <v>1274</v>
      </c>
      <c r="G1470" s="243"/>
      <c r="H1470" s="245" t="s">
        <v>1</v>
      </c>
      <c r="I1470" s="247"/>
      <c r="J1470" s="243"/>
      <c r="K1470" s="243"/>
      <c r="L1470" s="248"/>
      <c r="M1470" s="249"/>
      <c r="N1470" s="250"/>
      <c r="O1470" s="250"/>
      <c r="P1470" s="250"/>
      <c r="Q1470" s="250"/>
      <c r="R1470" s="250"/>
      <c r="S1470" s="250"/>
      <c r="T1470" s="25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2" t="s">
        <v>178</v>
      </c>
      <c r="AU1470" s="252" t="s">
        <v>89</v>
      </c>
      <c r="AV1470" s="13" t="s">
        <v>87</v>
      </c>
      <c r="AW1470" s="13" t="s">
        <v>36</v>
      </c>
      <c r="AX1470" s="13" t="s">
        <v>79</v>
      </c>
      <c r="AY1470" s="252" t="s">
        <v>170</v>
      </c>
    </row>
    <row r="1471" s="13" customFormat="1">
      <c r="A1471" s="13"/>
      <c r="B1471" s="242"/>
      <c r="C1471" s="243"/>
      <c r="D1471" s="244" t="s">
        <v>178</v>
      </c>
      <c r="E1471" s="245" t="s">
        <v>1</v>
      </c>
      <c r="F1471" s="246" t="s">
        <v>1275</v>
      </c>
      <c r="G1471" s="243"/>
      <c r="H1471" s="245" t="s">
        <v>1</v>
      </c>
      <c r="I1471" s="247"/>
      <c r="J1471" s="243"/>
      <c r="K1471" s="243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2" t="s">
        <v>178</v>
      </c>
      <c r="AU1471" s="252" t="s">
        <v>89</v>
      </c>
      <c r="AV1471" s="13" t="s">
        <v>87</v>
      </c>
      <c r="AW1471" s="13" t="s">
        <v>36</v>
      </c>
      <c r="AX1471" s="13" t="s">
        <v>79</v>
      </c>
      <c r="AY1471" s="252" t="s">
        <v>170</v>
      </c>
    </row>
    <row r="1472" s="14" customFormat="1">
      <c r="A1472" s="14"/>
      <c r="B1472" s="253"/>
      <c r="C1472" s="254"/>
      <c r="D1472" s="244" t="s">
        <v>178</v>
      </c>
      <c r="E1472" s="255" t="s">
        <v>1</v>
      </c>
      <c r="F1472" s="256" t="s">
        <v>1310</v>
      </c>
      <c r="G1472" s="254"/>
      <c r="H1472" s="257">
        <v>1.8500000000000001</v>
      </c>
      <c r="I1472" s="258"/>
      <c r="J1472" s="254"/>
      <c r="K1472" s="254"/>
      <c r="L1472" s="259"/>
      <c r="M1472" s="260"/>
      <c r="N1472" s="261"/>
      <c r="O1472" s="261"/>
      <c r="P1472" s="261"/>
      <c r="Q1472" s="261"/>
      <c r="R1472" s="261"/>
      <c r="S1472" s="261"/>
      <c r="T1472" s="26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3" t="s">
        <v>178</v>
      </c>
      <c r="AU1472" s="263" t="s">
        <v>89</v>
      </c>
      <c r="AV1472" s="14" t="s">
        <v>89</v>
      </c>
      <c r="AW1472" s="14" t="s">
        <v>36</v>
      </c>
      <c r="AX1472" s="14" t="s">
        <v>79</v>
      </c>
      <c r="AY1472" s="263" t="s">
        <v>170</v>
      </c>
    </row>
    <row r="1473" s="15" customFormat="1">
      <c r="A1473" s="15"/>
      <c r="B1473" s="264"/>
      <c r="C1473" s="265"/>
      <c r="D1473" s="244" t="s">
        <v>178</v>
      </c>
      <c r="E1473" s="266" t="s">
        <v>1</v>
      </c>
      <c r="F1473" s="267" t="s">
        <v>183</v>
      </c>
      <c r="G1473" s="265"/>
      <c r="H1473" s="268">
        <v>1.8500000000000001</v>
      </c>
      <c r="I1473" s="269"/>
      <c r="J1473" s="265"/>
      <c r="K1473" s="265"/>
      <c r="L1473" s="270"/>
      <c r="M1473" s="271"/>
      <c r="N1473" s="272"/>
      <c r="O1473" s="272"/>
      <c r="P1473" s="272"/>
      <c r="Q1473" s="272"/>
      <c r="R1473" s="272"/>
      <c r="S1473" s="272"/>
      <c r="T1473" s="273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74" t="s">
        <v>178</v>
      </c>
      <c r="AU1473" s="274" t="s">
        <v>89</v>
      </c>
      <c r="AV1473" s="15" t="s">
        <v>176</v>
      </c>
      <c r="AW1473" s="15" t="s">
        <v>36</v>
      </c>
      <c r="AX1473" s="15" t="s">
        <v>87</v>
      </c>
      <c r="AY1473" s="274" t="s">
        <v>170</v>
      </c>
    </row>
    <row r="1474" s="2" customFormat="1" ht="24.15" customHeight="1">
      <c r="A1474" s="39"/>
      <c r="B1474" s="40"/>
      <c r="C1474" s="228" t="s">
        <v>1311</v>
      </c>
      <c r="D1474" s="228" t="s">
        <v>172</v>
      </c>
      <c r="E1474" s="229" t="s">
        <v>1312</v>
      </c>
      <c r="F1474" s="230" t="s">
        <v>1313</v>
      </c>
      <c r="G1474" s="231" t="s">
        <v>352</v>
      </c>
      <c r="H1474" s="232">
        <v>2.7999999999999998</v>
      </c>
      <c r="I1474" s="233"/>
      <c r="J1474" s="234">
        <f>ROUND(I1474*H1474,2)</f>
        <v>0</v>
      </c>
      <c r="K1474" s="235"/>
      <c r="L1474" s="45"/>
      <c r="M1474" s="236" t="s">
        <v>1</v>
      </c>
      <c r="N1474" s="237" t="s">
        <v>44</v>
      </c>
      <c r="O1474" s="92"/>
      <c r="P1474" s="238">
        <f>O1474*H1474</f>
        <v>0</v>
      </c>
      <c r="Q1474" s="238">
        <v>8.0000000000000007E-05</v>
      </c>
      <c r="R1474" s="238">
        <f>Q1474*H1474</f>
        <v>0.000224</v>
      </c>
      <c r="S1474" s="238">
        <v>0</v>
      </c>
      <c r="T1474" s="239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40" t="s">
        <v>176</v>
      </c>
      <c r="AT1474" s="240" t="s">
        <v>172</v>
      </c>
      <c r="AU1474" s="240" t="s">
        <v>89</v>
      </c>
      <c r="AY1474" s="18" t="s">
        <v>170</v>
      </c>
      <c r="BE1474" s="241">
        <f>IF(N1474="základní",J1474,0)</f>
        <v>0</v>
      </c>
      <c r="BF1474" s="241">
        <f>IF(N1474="snížená",J1474,0)</f>
        <v>0</v>
      </c>
      <c r="BG1474" s="241">
        <f>IF(N1474="zákl. přenesená",J1474,0)</f>
        <v>0</v>
      </c>
      <c r="BH1474" s="241">
        <f>IF(N1474="sníž. přenesená",J1474,0)</f>
        <v>0</v>
      </c>
      <c r="BI1474" s="241">
        <f>IF(N1474="nulová",J1474,0)</f>
        <v>0</v>
      </c>
      <c r="BJ1474" s="18" t="s">
        <v>87</v>
      </c>
      <c r="BK1474" s="241">
        <f>ROUND(I1474*H1474,2)</f>
        <v>0</v>
      </c>
      <c r="BL1474" s="18" t="s">
        <v>176</v>
      </c>
      <c r="BM1474" s="240" t="s">
        <v>1314</v>
      </c>
    </row>
    <row r="1475" s="13" customFormat="1">
      <c r="A1475" s="13"/>
      <c r="B1475" s="242"/>
      <c r="C1475" s="243"/>
      <c r="D1475" s="244" t="s">
        <v>178</v>
      </c>
      <c r="E1475" s="245" t="s">
        <v>1</v>
      </c>
      <c r="F1475" s="246" t="s">
        <v>1118</v>
      </c>
      <c r="G1475" s="243"/>
      <c r="H1475" s="245" t="s">
        <v>1</v>
      </c>
      <c r="I1475" s="247"/>
      <c r="J1475" s="243"/>
      <c r="K1475" s="243"/>
      <c r="L1475" s="248"/>
      <c r="M1475" s="249"/>
      <c r="N1475" s="250"/>
      <c r="O1475" s="250"/>
      <c r="P1475" s="250"/>
      <c r="Q1475" s="250"/>
      <c r="R1475" s="250"/>
      <c r="S1475" s="250"/>
      <c r="T1475" s="25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2" t="s">
        <v>178</v>
      </c>
      <c r="AU1475" s="252" t="s">
        <v>89</v>
      </c>
      <c r="AV1475" s="13" t="s">
        <v>87</v>
      </c>
      <c r="AW1475" s="13" t="s">
        <v>36</v>
      </c>
      <c r="AX1475" s="13" t="s">
        <v>79</v>
      </c>
      <c r="AY1475" s="252" t="s">
        <v>170</v>
      </c>
    </row>
    <row r="1476" s="14" customFormat="1">
      <c r="A1476" s="14"/>
      <c r="B1476" s="253"/>
      <c r="C1476" s="254"/>
      <c r="D1476" s="244" t="s">
        <v>178</v>
      </c>
      <c r="E1476" s="255" t="s">
        <v>1</v>
      </c>
      <c r="F1476" s="256" t="s">
        <v>1315</v>
      </c>
      <c r="G1476" s="254"/>
      <c r="H1476" s="257">
        <v>2.7999999999999998</v>
      </c>
      <c r="I1476" s="258"/>
      <c r="J1476" s="254"/>
      <c r="K1476" s="254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178</v>
      </c>
      <c r="AU1476" s="263" t="s">
        <v>89</v>
      </c>
      <c r="AV1476" s="14" t="s">
        <v>89</v>
      </c>
      <c r="AW1476" s="14" t="s">
        <v>36</v>
      </c>
      <c r="AX1476" s="14" t="s">
        <v>79</v>
      </c>
      <c r="AY1476" s="263" t="s">
        <v>170</v>
      </c>
    </row>
    <row r="1477" s="15" customFormat="1">
      <c r="A1477" s="15"/>
      <c r="B1477" s="264"/>
      <c r="C1477" s="265"/>
      <c r="D1477" s="244" t="s">
        <v>178</v>
      </c>
      <c r="E1477" s="266" t="s">
        <v>1</v>
      </c>
      <c r="F1477" s="267" t="s">
        <v>183</v>
      </c>
      <c r="G1477" s="265"/>
      <c r="H1477" s="268">
        <v>2.7999999999999998</v>
      </c>
      <c r="I1477" s="269"/>
      <c r="J1477" s="265"/>
      <c r="K1477" s="265"/>
      <c r="L1477" s="270"/>
      <c r="M1477" s="271"/>
      <c r="N1477" s="272"/>
      <c r="O1477" s="272"/>
      <c r="P1477" s="272"/>
      <c r="Q1477" s="272"/>
      <c r="R1477" s="272"/>
      <c r="S1477" s="272"/>
      <c r="T1477" s="273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4" t="s">
        <v>178</v>
      </c>
      <c r="AU1477" s="274" t="s">
        <v>89</v>
      </c>
      <c r="AV1477" s="15" t="s">
        <v>176</v>
      </c>
      <c r="AW1477" s="15" t="s">
        <v>36</v>
      </c>
      <c r="AX1477" s="15" t="s">
        <v>87</v>
      </c>
      <c r="AY1477" s="274" t="s">
        <v>170</v>
      </c>
    </row>
    <row r="1478" s="2" customFormat="1" ht="24.15" customHeight="1">
      <c r="A1478" s="39"/>
      <c r="B1478" s="40"/>
      <c r="C1478" s="228" t="s">
        <v>1316</v>
      </c>
      <c r="D1478" s="228" t="s">
        <v>172</v>
      </c>
      <c r="E1478" s="229" t="s">
        <v>1317</v>
      </c>
      <c r="F1478" s="230" t="s">
        <v>1318</v>
      </c>
      <c r="G1478" s="231" t="s">
        <v>352</v>
      </c>
      <c r="H1478" s="232">
        <v>97.700000000000003</v>
      </c>
      <c r="I1478" s="233"/>
      <c r="J1478" s="234">
        <f>ROUND(I1478*H1478,2)</f>
        <v>0</v>
      </c>
      <c r="K1478" s="235"/>
      <c r="L1478" s="45"/>
      <c r="M1478" s="236" t="s">
        <v>1</v>
      </c>
      <c r="N1478" s="237" t="s">
        <v>44</v>
      </c>
      <c r="O1478" s="92"/>
      <c r="P1478" s="238">
        <f>O1478*H1478</f>
        <v>0</v>
      </c>
      <c r="Q1478" s="238">
        <v>0.00020000000000000001</v>
      </c>
      <c r="R1478" s="238">
        <f>Q1478*H1478</f>
        <v>0.019540000000000002</v>
      </c>
      <c r="S1478" s="238">
        <v>0</v>
      </c>
      <c r="T1478" s="239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40" t="s">
        <v>176</v>
      </c>
      <c r="AT1478" s="240" t="s">
        <v>172</v>
      </c>
      <c r="AU1478" s="240" t="s">
        <v>89</v>
      </c>
      <c r="AY1478" s="18" t="s">
        <v>170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8" t="s">
        <v>87</v>
      </c>
      <c r="BK1478" s="241">
        <f>ROUND(I1478*H1478,2)</f>
        <v>0</v>
      </c>
      <c r="BL1478" s="18" t="s">
        <v>176</v>
      </c>
      <c r="BM1478" s="240" t="s">
        <v>1319</v>
      </c>
    </row>
    <row r="1479" s="13" customFormat="1">
      <c r="A1479" s="13"/>
      <c r="B1479" s="242"/>
      <c r="C1479" s="243"/>
      <c r="D1479" s="244" t="s">
        <v>178</v>
      </c>
      <c r="E1479" s="245" t="s">
        <v>1</v>
      </c>
      <c r="F1479" s="246" t="s">
        <v>1124</v>
      </c>
      <c r="G1479" s="243"/>
      <c r="H1479" s="245" t="s">
        <v>1</v>
      </c>
      <c r="I1479" s="247"/>
      <c r="J1479" s="243"/>
      <c r="K1479" s="243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178</v>
      </c>
      <c r="AU1479" s="252" t="s">
        <v>89</v>
      </c>
      <c r="AV1479" s="13" t="s">
        <v>87</v>
      </c>
      <c r="AW1479" s="13" t="s">
        <v>36</v>
      </c>
      <c r="AX1479" s="13" t="s">
        <v>79</v>
      </c>
      <c r="AY1479" s="252" t="s">
        <v>170</v>
      </c>
    </row>
    <row r="1480" s="13" customFormat="1">
      <c r="A1480" s="13"/>
      <c r="B1480" s="242"/>
      <c r="C1480" s="243"/>
      <c r="D1480" s="244" t="s">
        <v>178</v>
      </c>
      <c r="E1480" s="245" t="s">
        <v>1</v>
      </c>
      <c r="F1480" s="246" t="s">
        <v>1125</v>
      </c>
      <c r="G1480" s="243"/>
      <c r="H1480" s="245" t="s">
        <v>1</v>
      </c>
      <c r="I1480" s="247"/>
      <c r="J1480" s="243"/>
      <c r="K1480" s="243"/>
      <c r="L1480" s="248"/>
      <c r="M1480" s="249"/>
      <c r="N1480" s="250"/>
      <c r="O1480" s="250"/>
      <c r="P1480" s="250"/>
      <c r="Q1480" s="250"/>
      <c r="R1480" s="250"/>
      <c r="S1480" s="250"/>
      <c r="T1480" s="25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2" t="s">
        <v>178</v>
      </c>
      <c r="AU1480" s="252" t="s">
        <v>89</v>
      </c>
      <c r="AV1480" s="13" t="s">
        <v>87</v>
      </c>
      <c r="AW1480" s="13" t="s">
        <v>36</v>
      </c>
      <c r="AX1480" s="13" t="s">
        <v>79</v>
      </c>
      <c r="AY1480" s="252" t="s">
        <v>170</v>
      </c>
    </row>
    <row r="1481" s="14" customFormat="1">
      <c r="A1481" s="14"/>
      <c r="B1481" s="253"/>
      <c r="C1481" s="254"/>
      <c r="D1481" s="244" t="s">
        <v>178</v>
      </c>
      <c r="E1481" s="255" t="s">
        <v>1</v>
      </c>
      <c r="F1481" s="256" t="s">
        <v>1320</v>
      </c>
      <c r="G1481" s="254"/>
      <c r="H1481" s="257">
        <v>42.75</v>
      </c>
      <c r="I1481" s="258"/>
      <c r="J1481" s="254"/>
      <c r="K1481" s="254"/>
      <c r="L1481" s="259"/>
      <c r="M1481" s="260"/>
      <c r="N1481" s="261"/>
      <c r="O1481" s="261"/>
      <c r="P1481" s="261"/>
      <c r="Q1481" s="261"/>
      <c r="R1481" s="261"/>
      <c r="S1481" s="261"/>
      <c r="T1481" s="26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3" t="s">
        <v>178</v>
      </c>
      <c r="AU1481" s="263" t="s">
        <v>89</v>
      </c>
      <c r="AV1481" s="14" t="s">
        <v>89</v>
      </c>
      <c r="AW1481" s="14" t="s">
        <v>36</v>
      </c>
      <c r="AX1481" s="14" t="s">
        <v>79</v>
      </c>
      <c r="AY1481" s="263" t="s">
        <v>170</v>
      </c>
    </row>
    <row r="1482" s="13" customFormat="1">
      <c r="A1482" s="13"/>
      <c r="B1482" s="242"/>
      <c r="C1482" s="243"/>
      <c r="D1482" s="244" t="s">
        <v>178</v>
      </c>
      <c r="E1482" s="245" t="s">
        <v>1</v>
      </c>
      <c r="F1482" s="246" t="s">
        <v>1128</v>
      </c>
      <c r="G1482" s="243"/>
      <c r="H1482" s="245" t="s">
        <v>1</v>
      </c>
      <c r="I1482" s="247"/>
      <c r="J1482" s="243"/>
      <c r="K1482" s="243"/>
      <c r="L1482" s="248"/>
      <c r="M1482" s="249"/>
      <c r="N1482" s="250"/>
      <c r="O1482" s="250"/>
      <c r="P1482" s="250"/>
      <c r="Q1482" s="250"/>
      <c r="R1482" s="250"/>
      <c r="S1482" s="250"/>
      <c r="T1482" s="25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2" t="s">
        <v>178</v>
      </c>
      <c r="AU1482" s="252" t="s">
        <v>89</v>
      </c>
      <c r="AV1482" s="13" t="s">
        <v>87</v>
      </c>
      <c r="AW1482" s="13" t="s">
        <v>36</v>
      </c>
      <c r="AX1482" s="13" t="s">
        <v>79</v>
      </c>
      <c r="AY1482" s="252" t="s">
        <v>170</v>
      </c>
    </row>
    <row r="1483" s="14" customFormat="1">
      <c r="A1483" s="14"/>
      <c r="B1483" s="253"/>
      <c r="C1483" s="254"/>
      <c r="D1483" s="244" t="s">
        <v>178</v>
      </c>
      <c r="E1483" s="255" t="s">
        <v>1</v>
      </c>
      <c r="F1483" s="256" t="s">
        <v>1321</v>
      </c>
      <c r="G1483" s="254"/>
      <c r="H1483" s="257">
        <v>9.8000000000000007</v>
      </c>
      <c r="I1483" s="258"/>
      <c r="J1483" s="254"/>
      <c r="K1483" s="254"/>
      <c r="L1483" s="259"/>
      <c r="M1483" s="260"/>
      <c r="N1483" s="261"/>
      <c r="O1483" s="261"/>
      <c r="P1483" s="261"/>
      <c r="Q1483" s="261"/>
      <c r="R1483" s="261"/>
      <c r="S1483" s="261"/>
      <c r="T1483" s="26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3" t="s">
        <v>178</v>
      </c>
      <c r="AU1483" s="263" t="s">
        <v>89</v>
      </c>
      <c r="AV1483" s="14" t="s">
        <v>89</v>
      </c>
      <c r="AW1483" s="14" t="s">
        <v>36</v>
      </c>
      <c r="AX1483" s="14" t="s">
        <v>79</v>
      </c>
      <c r="AY1483" s="263" t="s">
        <v>170</v>
      </c>
    </row>
    <row r="1484" s="16" customFormat="1">
      <c r="A1484" s="16"/>
      <c r="B1484" s="275"/>
      <c r="C1484" s="276"/>
      <c r="D1484" s="244" t="s">
        <v>178</v>
      </c>
      <c r="E1484" s="277" t="s">
        <v>1</v>
      </c>
      <c r="F1484" s="278" t="s">
        <v>221</v>
      </c>
      <c r="G1484" s="276"/>
      <c r="H1484" s="279">
        <v>52.549999999999997</v>
      </c>
      <c r="I1484" s="280"/>
      <c r="J1484" s="276"/>
      <c r="K1484" s="276"/>
      <c r="L1484" s="281"/>
      <c r="M1484" s="282"/>
      <c r="N1484" s="283"/>
      <c r="O1484" s="283"/>
      <c r="P1484" s="283"/>
      <c r="Q1484" s="283"/>
      <c r="R1484" s="283"/>
      <c r="S1484" s="283"/>
      <c r="T1484" s="284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85" t="s">
        <v>178</v>
      </c>
      <c r="AU1484" s="285" t="s">
        <v>89</v>
      </c>
      <c r="AV1484" s="16" t="s">
        <v>189</v>
      </c>
      <c r="AW1484" s="16" t="s">
        <v>36</v>
      </c>
      <c r="AX1484" s="16" t="s">
        <v>79</v>
      </c>
      <c r="AY1484" s="285" t="s">
        <v>170</v>
      </c>
    </row>
    <row r="1485" s="13" customFormat="1">
      <c r="A1485" s="13"/>
      <c r="B1485" s="242"/>
      <c r="C1485" s="243"/>
      <c r="D1485" s="244" t="s">
        <v>178</v>
      </c>
      <c r="E1485" s="245" t="s">
        <v>1</v>
      </c>
      <c r="F1485" s="246" t="s">
        <v>1099</v>
      </c>
      <c r="G1485" s="243"/>
      <c r="H1485" s="245" t="s">
        <v>1</v>
      </c>
      <c r="I1485" s="247"/>
      <c r="J1485" s="243"/>
      <c r="K1485" s="243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2" t="s">
        <v>178</v>
      </c>
      <c r="AU1485" s="252" t="s">
        <v>89</v>
      </c>
      <c r="AV1485" s="13" t="s">
        <v>87</v>
      </c>
      <c r="AW1485" s="13" t="s">
        <v>36</v>
      </c>
      <c r="AX1485" s="13" t="s">
        <v>79</v>
      </c>
      <c r="AY1485" s="252" t="s">
        <v>170</v>
      </c>
    </row>
    <row r="1486" s="13" customFormat="1">
      <c r="A1486" s="13"/>
      <c r="B1486" s="242"/>
      <c r="C1486" s="243"/>
      <c r="D1486" s="244" t="s">
        <v>178</v>
      </c>
      <c r="E1486" s="245" t="s">
        <v>1</v>
      </c>
      <c r="F1486" s="246" t="s">
        <v>1113</v>
      </c>
      <c r="G1486" s="243"/>
      <c r="H1486" s="245" t="s">
        <v>1</v>
      </c>
      <c r="I1486" s="247"/>
      <c r="J1486" s="243"/>
      <c r="K1486" s="243"/>
      <c r="L1486" s="248"/>
      <c r="M1486" s="249"/>
      <c r="N1486" s="250"/>
      <c r="O1486" s="250"/>
      <c r="P1486" s="250"/>
      <c r="Q1486" s="250"/>
      <c r="R1486" s="250"/>
      <c r="S1486" s="250"/>
      <c r="T1486" s="25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2" t="s">
        <v>178</v>
      </c>
      <c r="AU1486" s="252" t="s">
        <v>89</v>
      </c>
      <c r="AV1486" s="13" t="s">
        <v>87</v>
      </c>
      <c r="AW1486" s="13" t="s">
        <v>36</v>
      </c>
      <c r="AX1486" s="13" t="s">
        <v>79</v>
      </c>
      <c r="AY1486" s="252" t="s">
        <v>170</v>
      </c>
    </row>
    <row r="1487" s="14" customFormat="1">
      <c r="A1487" s="14"/>
      <c r="B1487" s="253"/>
      <c r="C1487" s="254"/>
      <c r="D1487" s="244" t="s">
        <v>178</v>
      </c>
      <c r="E1487" s="255" t="s">
        <v>1</v>
      </c>
      <c r="F1487" s="256" t="s">
        <v>1322</v>
      </c>
      <c r="G1487" s="254"/>
      <c r="H1487" s="257">
        <v>45.149999999999999</v>
      </c>
      <c r="I1487" s="258"/>
      <c r="J1487" s="254"/>
      <c r="K1487" s="254"/>
      <c r="L1487" s="259"/>
      <c r="M1487" s="260"/>
      <c r="N1487" s="261"/>
      <c r="O1487" s="261"/>
      <c r="P1487" s="261"/>
      <c r="Q1487" s="261"/>
      <c r="R1487" s="261"/>
      <c r="S1487" s="261"/>
      <c r="T1487" s="26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3" t="s">
        <v>178</v>
      </c>
      <c r="AU1487" s="263" t="s">
        <v>89</v>
      </c>
      <c r="AV1487" s="14" t="s">
        <v>89</v>
      </c>
      <c r="AW1487" s="14" t="s">
        <v>36</v>
      </c>
      <c r="AX1487" s="14" t="s">
        <v>79</v>
      </c>
      <c r="AY1487" s="263" t="s">
        <v>170</v>
      </c>
    </row>
    <row r="1488" s="16" customFormat="1">
      <c r="A1488" s="16"/>
      <c r="B1488" s="275"/>
      <c r="C1488" s="276"/>
      <c r="D1488" s="244" t="s">
        <v>178</v>
      </c>
      <c r="E1488" s="277" t="s">
        <v>1</v>
      </c>
      <c r="F1488" s="278" t="s">
        <v>221</v>
      </c>
      <c r="G1488" s="276"/>
      <c r="H1488" s="279">
        <v>45.149999999999999</v>
      </c>
      <c r="I1488" s="280"/>
      <c r="J1488" s="276"/>
      <c r="K1488" s="276"/>
      <c r="L1488" s="281"/>
      <c r="M1488" s="282"/>
      <c r="N1488" s="283"/>
      <c r="O1488" s="283"/>
      <c r="P1488" s="283"/>
      <c r="Q1488" s="283"/>
      <c r="R1488" s="283"/>
      <c r="S1488" s="283"/>
      <c r="T1488" s="284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T1488" s="285" t="s">
        <v>178</v>
      </c>
      <c r="AU1488" s="285" t="s">
        <v>89</v>
      </c>
      <c r="AV1488" s="16" t="s">
        <v>189</v>
      </c>
      <c r="AW1488" s="16" t="s">
        <v>36</v>
      </c>
      <c r="AX1488" s="16" t="s">
        <v>79</v>
      </c>
      <c r="AY1488" s="285" t="s">
        <v>170</v>
      </c>
    </row>
    <row r="1489" s="15" customFormat="1">
      <c r="A1489" s="15"/>
      <c r="B1489" s="264"/>
      <c r="C1489" s="265"/>
      <c r="D1489" s="244" t="s">
        <v>178</v>
      </c>
      <c r="E1489" s="266" t="s">
        <v>1</v>
      </c>
      <c r="F1489" s="267" t="s">
        <v>183</v>
      </c>
      <c r="G1489" s="265"/>
      <c r="H1489" s="268">
        <v>97.700000000000003</v>
      </c>
      <c r="I1489" s="269"/>
      <c r="J1489" s="265"/>
      <c r="K1489" s="265"/>
      <c r="L1489" s="270"/>
      <c r="M1489" s="271"/>
      <c r="N1489" s="272"/>
      <c r="O1489" s="272"/>
      <c r="P1489" s="272"/>
      <c r="Q1489" s="272"/>
      <c r="R1489" s="272"/>
      <c r="S1489" s="272"/>
      <c r="T1489" s="273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74" t="s">
        <v>178</v>
      </c>
      <c r="AU1489" s="274" t="s">
        <v>89</v>
      </c>
      <c r="AV1489" s="15" t="s">
        <v>176</v>
      </c>
      <c r="AW1489" s="15" t="s">
        <v>36</v>
      </c>
      <c r="AX1489" s="15" t="s">
        <v>87</v>
      </c>
      <c r="AY1489" s="274" t="s">
        <v>170</v>
      </c>
    </row>
    <row r="1490" s="2" customFormat="1" ht="24.15" customHeight="1">
      <c r="A1490" s="39"/>
      <c r="B1490" s="40"/>
      <c r="C1490" s="228" t="s">
        <v>1323</v>
      </c>
      <c r="D1490" s="228" t="s">
        <v>172</v>
      </c>
      <c r="E1490" s="229" t="s">
        <v>1324</v>
      </c>
      <c r="F1490" s="230" t="s">
        <v>1325</v>
      </c>
      <c r="G1490" s="231" t="s">
        <v>352</v>
      </c>
      <c r="H1490" s="232">
        <v>4</v>
      </c>
      <c r="I1490" s="233"/>
      <c r="J1490" s="234">
        <f>ROUND(I1490*H1490,2)</f>
        <v>0</v>
      </c>
      <c r="K1490" s="235"/>
      <c r="L1490" s="45"/>
      <c r="M1490" s="236" t="s">
        <v>1</v>
      </c>
      <c r="N1490" s="237" t="s">
        <v>44</v>
      </c>
      <c r="O1490" s="92"/>
      <c r="P1490" s="238">
        <f>O1490*H1490</f>
        <v>0</v>
      </c>
      <c r="Q1490" s="238">
        <v>0.00071000000000000002</v>
      </c>
      <c r="R1490" s="238">
        <f>Q1490*H1490</f>
        <v>0.0028400000000000001</v>
      </c>
      <c r="S1490" s="238">
        <v>0</v>
      </c>
      <c r="T1490" s="239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40" t="s">
        <v>176</v>
      </c>
      <c r="AT1490" s="240" t="s">
        <v>172</v>
      </c>
      <c r="AU1490" s="240" t="s">
        <v>89</v>
      </c>
      <c r="AY1490" s="18" t="s">
        <v>170</v>
      </c>
      <c r="BE1490" s="241">
        <f>IF(N1490="základní",J1490,0)</f>
        <v>0</v>
      </c>
      <c r="BF1490" s="241">
        <f>IF(N1490="snížená",J1490,0)</f>
        <v>0</v>
      </c>
      <c r="BG1490" s="241">
        <f>IF(N1490="zákl. přenesená",J1490,0)</f>
        <v>0</v>
      </c>
      <c r="BH1490" s="241">
        <f>IF(N1490="sníž. přenesená",J1490,0)</f>
        <v>0</v>
      </c>
      <c r="BI1490" s="241">
        <f>IF(N1490="nulová",J1490,0)</f>
        <v>0</v>
      </c>
      <c r="BJ1490" s="18" t="s">
        <v>87</v>
      </c>
      <c r="BK1490" s="241">
        <f>ROUND(I1490*H1490,2)</f>
        <v>0</v>
      </c>
      <c r="BL1490" s="18" t="s">
        <v>176</v>
      </c>
      <c r="BM1490" s="240" t="s">
        <v>1326</v>
      </c>
    </row>
    <row r="1491" s="13" customFormat="1">
      <c r="A1491" s="13"/>
      <c r="B1491" s="242"/>
      <c r="C1491" s="243"/>
      <c r="D1491" s="244" t="s">
        <v>178</v>
      </c>
      <c r="E1491" s="245" t="s">
        <v>1</v>
      </c>
      <c r="F1491" s="246" t="s">
        <v>1099</v>
      </c>
      <c r="G1491" s="243"/>
      <c r="H1491" s="245" t="s">
        <v>1</v>
      </c>
      <c r="I1491" s="247"/>
      <c r="J1491" s="243"/>
      <c r="K1491" s="243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178</v>
      </c>
      <c r="AU1491" s="252" t="s">
        <v>89</v>
      </c>
      <c r="AV1491" s="13" t="s">
        <v>87</v>
      </c>
      <c r="AW1491" s="13" t="s">
        <v>36</v>
      </c>
      <c r="AX1491" s="13" t="s">
        <v>79</v>
      </c>
      <c r="AY1491" s="252" t="s">
        <v>170</v>
      </c>
    </row>
    <row r="1492" s="13" customFormat="1">
      <c r="A1492" s="13"/>
      <c r="B1492" s="242"/>
      <c r="C1492" s="243"/>
      <c r="D1492" s="244" t="s">
        <v>178</v>
      </c>
      <c r="E1492" s="245" t="s">
        <v>1</v>
      </c>
      <c r="F1492" s="246" t="s">
        <v>1113</v>
      </c>
      <c r="G1492" s="243"/>
      <c r="H1492" s="245" t="s">
        <v>1</v>
      </c>
      <c r="I1492" s="247"/>
      <c r="J1492" s="243"/>
      <c r="K1492" s="243"/>
      <c r="L1492" s="248"/>
      <c r="M1492" s="249"/>
      <c r="N1492" s="250"/>
      <c r="O1492" s="250"/>
      <c r="P1492" s="250"/>
      <c r="Q1492" s="250"/>
      <c r="R1492" s="250"/>
      <c r="S1492" s="250"/>
      <c r="T1492" s="25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2" t="s">
        <v>178</v>
      </c>
      <c r="AU1492" s="252" t="s">
        <v>89</v>
      </c>
      <c r="AV1492" s="13" t="s">
        <v>87</v>
      </c>
      <c r="AW1492" s="13" t="s">
        <v>36</v>
      </c>
      <c r="AX1492" s="13" t="s">
        <v>79</v>
      </c>
      <c r="AY1492" s="252" t="s">
        <v>170</v>
      </c>
    </row>
    <row r="1493" s="14" customFormat="1">
      <c r="A1493" s="14"/>
      <c r="B1493" s="253"/>
      <c r="C1493" s="254"/>
      <c r="D1493" s="244" t="s">
        <v>178</v>
      </c>
      <c r="E1493" s="255" t="s">
        <v>1</v>
      </c>
      <c r="F1493" s="256" t="s">
        <v>1327</v>
      </c>
      <c r="G1493" s="254"/>
      <c r="H1493" s="257">
        <v>4</v>
      </c>
      <c r="I1493" s="258"/>
      <c r="J1493" s="254"/>
      <c r="K1493" s="254"/>
      <c r="L1493" s="259"/>
      <c r="M1493" s="260"/>
      <c r="N1493" s="261"/>
      <c r="O1493" s="261"/>
      <c r="P1493" s="261"/>
      <c r="Q1493" s="261"/>
      <c r="R1493" s="261"/>
      <c r="S1493" s="261"/>
      <c r="T1493" s="26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3" t="s">
        <v>178</v>
      </c>
      <c r="AU1493" s="263" t="s">
        <v>89</v>
      </c>
      <c r="AV1493" s="14" t="s">
        <v>89</v>
      </c>
      <c r="AW1493" s="14" t="s">
        <v>36</v>
      </c>
      <c r="AX1493" s="14" t="s">
        <v>79</v>
      </c>
      <c r="AY1493" s="263" t="s">
        <v>170</v>
      </c>
    </row>
    <row r="1494" s="15" customFormat="1">
      <c r="A1494" s="15"/>
      <c r="B1494" s="264"/>
      <c r="C1494" s="265"/>
      <c r="D1494" s="244" t="s">
        <v>178</v>
      </c>
      <c r="E1494" s="266" t="s">
        <v>1</v>
      </c>
      <c r="F1494" s="267" t="s">
        <v>183</v>
      </c>
      <c r="G1494" s="265"/>
      <c r="H1494" s="268">
        <v>4</v>
      </c>
      <c r="I1494" s="269"/>
      <c r="J1494" s="265"/>
      <c r="K1494" s="265"/>
      <c r="L1494" s="270"/>
      <c r="M1494" s="271"/>
      <c r="N1494" s="272"/>
      <c r="O1494" s="272"/>
      <c r="P1494" s="272"/>
      <c r="Q1494" s="272"/>
      <c r="R1494" s="272"/>
      <c r="S1494" s="272"/>
      <c r="T1494" s="273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4" t="s">
        <v>178</v>
      </c>
      <c r="AU1494" s="274" t="s">
        <v>89</v>
      </c>
      <c r="AV1494" s="15" t="s">
        <v>176</v>
      </c>
      <c r="AW1494" s="15" t="s">
        <v>36</v>
      </c>
      <c r="AX1494" s="15" t="s">
        <v>87</v>
      </c>
      <c r="AY1494" s="274" t="s">
        <v>170</v>
      </c>
    </row>
    <row r="1495" s="2" customFormat="1" ht="24.15" customHeight="1">
      <c r="A1495" s="39"/>
      <c r="B1495" s="40"/>
      <c r="C1495" s="228" t="s">
        <v>1328</v>
      </c>
      <c r="D1495" s="228" t="s">
        <v>172</v>
      </c>
      <c r="E1495" s="229" t="s">
        <v>1329</v>
      </c>
      <c r="F1495" s="230" t="s">
        <v>1330</v>
      </c>
      <c r="G1495" s="231" t="s">
        <v>352</v>
      </c>
      <c r="H1495" s="232">
        <v>43.600000000000001</v>
      </c>
      <c r="I1495" s="233"/>
      <c r="J1495" s="234">
        <f>ROUND(I1495*H1495,2)</f>
        <v>0</v>
      </c>
      <c r="K1495" s="235"/>
      <c r="L1495" s="45"/>
      <c r="M1495" s="236" t="s">
        <v>1</v>
      </c>
      <c r="N1495" s="237" t="s">
        <v>44</v>
      </c>
      <c r="O1495" s="92"/>
      <c r="P1495" s="238">
        <f>O1495*H1495</f>
        <v>0</v>
      </c>
      <c r="Q1495" s="238">
        <v>1.0000000000000001E-05</v>
      </c>
      <c r="R1495" s="238">
        <f>Q1495*H1495</f>
        <v>0.00043600000000000003</v>
      </c>
      <c r="S1495" s="238">
        <v>0</v>
      </c>
      <c r="T1495" s="239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40" t="s">
        <v>176</v>
      </c>
      <c r="AT1495" s="240" t="s">
        <v>172</v>
      </c>
      <c r="AU1495" s="240" t="s">
        <v>89</v>
      </c>
      <c r="AY1495" s="18" t="s">
        <v>170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87</v>
      </c>
      <c r="BK1495" s="241">
        <f>ROUND(I1495*H1495,2)</f>
        <v>0</v>
      </c>
      <c r="BL1495" s="18" t="s">
        <v>176</v>
      </c>
      <c r="BM1495" s="240" t="s">
        <v>1331</v>
      </c>
    </row>
    <row r="1496" s="13" customFormat="1">
      <c r="A1496" s="13"/>
      <c r="B1496" s="242"/>
      <c r="C1496" s="243"/>
      <c r="D1496" s="244" t="s">
        <v>178</v>
      </c>
      <c r="E1496" s="245" t="s">
        <v>1</v>
      </c>
      <c r="F1496" s="246" t="s">
        <v>1099</v>
      </c>
      <c r="G1496" s="243"/>
      <c r="H1496" s="245" t="s">
        <v>1</v>
      </c>
      <c r="I1496" s="247"/>
      <c r="J1496" s="243"/>
      <c r="K1496" s="243"/>
      <c r="L1496" s="248"/>
      <c r="M1496" s="249"/>
      <c r="N1496" s="250"/>
      <c r="O1496" s="250"/>
      <c r="P1496" s="250"/>
      <c r="Q1496" s="250"/>
      <c r="R1496" s="250"/>
      <c r="S1496" s="250"/>
      <c r="T1496" s="25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2" t="s">
        <v>178</v>
      </c>
      <c r="AU1496" s="252" t="s">
        <v>89</v>
      </c>
      <c r="AV1496" s="13" t="s">
        <v>87</v>
      </c>
      <c r="AW1496" s="13" t="s">
        <v>36</v>
      </c>
      <c r="AX1496" s="13" t="s">
        <v>79</v>
      </c>
      <c r="AY1496" s="252" t="s">
        <v>170</v>
      </c>
    </row>
    <row r="1497" s="13" customFormat="1">
      <c r="A1497" s="13"/>
      <c r="B1497" s="242"/>
      <c r="C1497" s="243"/>
      <c r="D1497" s="244" t="s">
        <v>178</v>
      </c>
      <c r="E1497" s="245" t="s">
        <v>1</v>
      </c>
      <c r="F1497" s="246" t="s">
        <v>1332</v>
      </c>
      <c r="G1497" s="243"/>
      <c r="H1497" s="245" t="s">
        <v>1</v>
      </c>
      <c r="I1497" s="247"/>
      <c r="J1497" s="243"/>
      <c r="K1497" s="243"/>
      <c r="L1497" s="248"/>
      <c r="M1497" s="249"/>
      <c r="N1497" s="250"/>
      <c r="O1497" s="250"/>
      <c r="P1497" s="250"/>
      <c r="Q1497" s="250"/>
      <c r="R1497" s="250"/>
      <c r="S1497" s="250"/>
      <c r="T1497" s="25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2" t="s">
        <v>178</v>
      </c>
      <c r="AU1497" s="252" t="s">
        <v>89</v>
      </c>
      <c r="AV1497" s="13" t="s">
        <v>87</v>
      </c>
      <c r="AW1497" s="13" t="s">
        <v>36</v>
      </c>
      <c r="AX1497" s="13" t="s">
        <v>79</v>
      </c>
      <c r="AY1497" s="252" t="s">
        <v>170</v>
      </c>
    </row>
    <row r="1498" s="14" customFormat="1">
      <c r="A1498" s="14"/>
      <c r="B1498" s="253"/>
      <c r="C1498" s="254"/>
      <c r="D1498" s="244" t="s">
        <v>178</v>
      </c>
      <c r="E1498" s="255" t="s">
        <v>1</v>
      </c>
      <c r="F1498" s="256" t="s">
        <v>1333</v>
      </c>
      <c r="G1498" s="254"/>
      <c r="H1498" s="257">
        <v>43.600000000000001</v>
      </c>
      <c r="I1498" s="258"/>
      <c r="J1498" s="254"/>
      <c r="K1498" s="254"/>
      <c r="L1498" s="259"/>
      <c r="M1498" s="260"/>
      <c r="N1498" s="261"/>
      <c r="O1498" s="261"/>
      <c r="P1498" s="261"/>
      <c r="Q1498" s="261"/>
      <c r="R1498" s="261"/>
      <c r="S1498" s="261"/>
      <c r="T1498" s="26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3" t="s">
        <v>178</v>
      </c>
      <c r="AU1498" s="263" t="s">
        <v>89</v>
      </c>
      <c r="AV1498" s="14" t="s">
        <v>89</v>
      </c>
      <c r="AW1498" s="14" t="s">
        <v>36</v>
      </c>
      <c r="AX1498" s="14" t="s">
        <v>79</v>
      </c>
      <c r="AY1498" s="263" t="s">
        <v>170</v>
      </c>
    </row>
    <row r="1499" s="15" customFormat="1">
      <c r="A1499" s="15"/>
      <c r="B1499" s="264"/>
      <c r="C1499" s="265"/>
      <c r="D1499" s="244" t="s">
        <v>178</v>
      </c>
      <c r="E1499" s="266" t="s">
        <v>1</v>
      </c>
      <c r="F1499" s="267" t="s">
        <v>183</v>
      </c>
      <c r="G1499" s="265"/>
      <c r="H1499" s="268">
        <v>43.600000000000001</v>
      </c>
      <c r="I1499" s="269"/>
      <c r="J1499" s="265"/>
      <c r="K1499" s="265"/>
      <c r="L1499" s="270"/>
      <c r="M1499" s="271"/>
      <c r="N1499" s="272"/>
      <c r="O1499" s="272"/>
      <c r="P1499" s="272"/>
      <c r="Q1499" s="272"/>
      <c r="R1499" s="272"/>
      <c r="S1499" s="272"/>
      <c r="T1499" s="273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74" t="s">
        <v>178</v>
      </c>
      <c r="AU1499" s="274" t="s">
        <v>89</v>
      </c>
      <c r="AV1499" s="15" t="s">
        <v>176</v>
      </c>
      <c r="AW1499" s="15" t="s">
        <v>36</v>
      </c>
      <c r="AX1499" s="15" t="s">
        <v>87</v>
      </c>
      <c r="AY1499" s="274" t="s">
        <v>170</v>
      </c>
    </row>
    <row r="1500" s="2" customFormat="1" ht="14.4" customHeight="1">
      <c r="A1500" s="39"/>
      <c r="B1500" s="40"/>
      <c r="C1500" s="228" t="s">
        <v>1334</v>
      </c>
      <c r="D1500" s="228" t="s">
        <v>172</v>
      </c>
      <c r="E1500" s="229" t="s">
        <v>1335</v>
      </c>
      <c r="F1500" s="230" t="s">
        <v>1336</v>
      </c>
      <c r="G1500" s="231" t="s">
        <v>1337</v>
      </c>
      <c r="H1500" s="232">
        <v>3</v>
      </c>
      <c r="I1500" s="233"/>
      <c r="J1500" s="234">
        <f>ROUND(I1500*H1500,2)</f>
        <v>0</v>
      </c>
      <c r="K1500" s="235"/>
      <c r="L1500" s="45"/>
      <c r="M1500" s="236" t="s">
        <v>1</v>
      </c>
      <c r="N1500" s="237" t="s">
        <v>44</v>
      </c>
      <c r="O1500" s="92"/>
      <c r="P1500" s="238">
        <f>O1500*H1500</f>
        <v>0</v>
      </c>
      <c r="Q1500" s="238">
        <v>0</v>
      </c>
      <c r="R1500" s="238">
        <f>Q1500*H1500</f>
        <v>0</v>
      </c>
      <c r="S1500" s="238">
        <v>0</v>
      </c>
      <c r="T1500" s="239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40" t="s">
        <v>273</v>
      </c>
      <c r="AT1500" s="240" t="s">
        <v>172</v>
      </c>
      <c r="AU1500" s="240" t="s">
        <v>89</v>
      </c>
      <c r="AY1500" s="18" t="s">
        <v>170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87</v>
      </c>
      <c r="BK1500" s="241">
        <f>ROUND(I1500*H1500,2)</f>
        <v>0</v>
      </c>
      <c r="BL1500" s="18" t="s">
        <v>273</v>
      </c>
      <c r="BM1500" s="240" t="s">
        <v>1338</v>
      </c>
    </row>
    <row r="1501" s="2" customFormat="1" ht="14.4" customHeight="1">
      <c r="A1501" s="39"/>
      <c r="B1501" s="40"/>
      <c r="C1501" s="228" t="s">
        <v>1339</v>
      </c>
      <c r="D1501" s="228" t="s">
        <v>172</v>
      </c>
      <c r="E1501" s="229" t="s">
        <v>1340</v>
      </c>
      <c r="F1501" s="230" t="s">
        <v>1341</v>
      </c>
      <c r="G1501" s="231" t="s">
        <v>1337</v>
      </c>
      <c r="H1501" s="232">
        <v>1</v>
      </c>
      <c r="I1501" s="233"/>
      <c r="J1501" s="234">
        <f>ROUND(I1501*H1501,2)</f>
        <v>0</v>
      </c>
      <c r="K1501" s="235"/>
      <c r="L1501" s="45"/>
      <c r="M1501" s="236" t="s">
        <v>1</v>
      </c>
      <c r="N1501" s="237" t="s">
        <v>44</v>
      </c>
      <c r="O1501" s="92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40" t="s">
        <v>273</v>
      </c>
      <c r="AT1501" s="240" t="s">
        <v>172</v>
      </c>
      <c r="AU1501" s="240" t="s">
        <v>89</v>
      </c>
      <c r="AY1501" s="18" t="s">
        <v>170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87</v>
      </c>
      <c r="BK1501" s="241">
        <f>ROUND(I1501*H1501,2)</f>
        <v>0</v>
      </c>
      <c r="BL1501" s="18" t="s">
        <v>273</v>
      </c>
      <c r="BM1501" s="240" t="s">
        <v>1342</v>
      </c>
    </row>
    <row r="1502" s="2" customFormat="1" ht="24.15" customHeight="1">
      <c r="A1502" s="39"/>
      <c r="B1502" s="40"/>
      <c r="C1502" s="228" t="s">
        <v>1343</v>
      </c>
      <c r="D1502" s="228" t="s">
        <v>172</v>
      </c>
      <c r="E1502" s="229" t="s">
        <v>1344</v>
      </c>
      <c r="F1502" s="230" t="s">
        <v>1345</v>
      </c>
      <c r="G1502" s="231" t="s">
        <v>175</v>
      </c>
      <c r="H1502" s="232">
        <v>195.34299999999999</v>
      </c>
      <c r="I1502" s="233"/>
      <c r="J1502" s="234">
        <f>ROUND(I1502*H1502,2)</f>
        <v>0</v>
      </c>
      <c r="K1502" s="235"/>
      <c r="L1502" s="45"/>
      <c r="M1502" s="236" t="s">
        <v>1</v>
      </c>
      <c r="N1502" s="237" t="s">
        <v>44</v>
      </c>
      <c r="O1502" s="92"/>
      <c r="P1502" s="238">
        <f>O1502*H1502</f>
        <v>0</v>
      </c>
      <c r="Q1502" s="238">
        <v>0</v>
      </c>
      <c r="R1502" s="238">
        <f>Q1502*H1502</f>
        <v>0</v>
      </c>
      <c r="S1502" s="238">
        <v>0.068000000000000005</v>
      </c>
      <c r="T1502" s="239">
        <f>S1502*H1502</f>
        <v>13.283324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40" t="s">
        <v>176</v>
      </c>
      <c r="AT1502" s="240" t="s">
        <v>172</v>
      </c>
      <c r="AU1502" s="240" t="s">
        <v>89</v>
      </c>
      <c r="AY1502" s="18" t="s">
        <v>170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87</v>
      </c>
      <c r="BK1502" s="241">
        <f>ROUND(I1502*H1502,2)</f>
        <v>0</v>
      </c>
      <c r="BL1502" s="18" t="s">
        <v>176</v>
      </c>
      <c r="BM1502" s="240" t="s">
        <v>1346</v>
      </c>
    </row>
    <row r="1503" s="13" customFormat="1">
      <c r="A1503" s="13"/>
      <c r="B1503" s="242"/>
      <c r="C1503" s="243"/>
      <c r="D1503" s="244" t="s">
        <v>178</v>
      </c>
      <c r="E1503" s="245" t="s">
        <v>1</v>
      </c>
      <c r="F1503" s="246" t="s">
        <v>1099</v>
      </c>
      <c r="G1503" s="243"/>
      <c r="H1503" s="245" t="s">
        <v>1</v>
      </c>
      <c r="I1503" s="247"/>
      <c r="J1503" s="243"/>
      <c r="K1503" s="243"/>
      <c r="L1503" s="248"/>
      <c r="M1503" s="249"/>
      <c r="N1503" s="250"/>
      <c r="O1503" s="250"/>
      <c r="P1503" s="250"/>
      <c r="Q1503" s="250"/>
      <c r="R1503" s="250"/>
      <c r="S1503" s="250"/>
      <c r="T1503" s="25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2" t="s">
        <v>178</v>
      </c>
      <c r="AU1503" s="252" t="s">
        <v>89</v>
      </c>
      <c r="AV1503" s="13" t="s">
        <v>87</v>
      </c>
      <c r="AW1503" s="13" t="s">
        <v>36</v>
      </c>
      <c r="AX1503" s="13" t="s">
        <v>79</v>
      </c>
      <c r="AY1503" s="252" t="s">
        <v>170</v>
      </c>
    </row>
    <row r="1504" s="13" customFormat="1">
      <c r="A1504" s="13"/>
      <c r="B1504" s="242"/>
      <c r="C1504" s="243"/>
      <c r="D1504" s="244" t="s">
        <v>178</v>
      </c>
      <c r="E1504" s="245" t="s">
        <v>1</v>
      </c>
      <c r="F1504" s="246" t="s">
        <v>1186</v>
      </c>
      <c r="G1504" s="243"/>
      <c r="H1504" s="245" t="s">
        <v>1</v>
      </c>
      <c r="I1504" s="247"/>
      <c r="J1504" s="243"/>
      <c r="K1504" s="243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2" t="s">
        <v>178</v>
      </c>
      <c r="AU1504" s="252" t="s">
        <v>89</v>
      </c>
      <c r="AV1504" s="13" t="s">
        <v>87</v>
      </c>
      <c r="AW1504" s="13" t="s">
        <v>36</v>
      </c>
      <c r="AX1504" s="13" t="s">
        <v>79</v>
      </c>
      <c r="AY1504" s="252" t="s">
        <v>170</v>
      </c>
    </row>
    <row r="1505" s="14" customFormat="1">
      <c r="A1505" s="14"/>
      <c r="B1505" s="253"/>
      <c r="C1505" s="254"/>
      <c r="D1505" s="244" t="s">
        <v>178</v>
      </c>
      <c r="E1505" s="255" t="s">
        <v>1</v>
      </c>
      <c r="F1505" s="256" t="s">
        <v>1347</v>
      </c>
      <c r="G1505" s="254"/>
      <c r="H1505" s="257">
        <v>88.370000000000005</v>
      </c>
      <c r="I1505" s="258"/>
      <c r="J1505" s="254"/>
      <c r="K1505" s="254"/>
      <c r="L1505" s="259"/>
      <c r="M1505" s="260"/>
      <c r="N1505" s="261"/>
      <c r="O1505" s="261"/>
      <c r="P1505" s="261"/>
      <c r="Q1505" s="261"/>
      <c r="R1505" s="261"/>
      <c r="S1505" s="261"/>
      <c r="T1505" s="26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3" t="s">
        <v>178</v>
      </c>
      <c r="AU1505" s="263" t="s">
        <v>89</v>
      </c>
      <c r="AV1505" s="14" t="s">
        <v>89</v>
      </c>
      <c r="AW1505" s="14" t="s">
        <v>36</v>
      </c>
      <c r="AX1505" s="14" t="s">
        <v>79</v>
      </c>
      <c r="AY1505" s="263" t="s">
        <v>170</v>
      </c>
    </row>
    <row r="1506" s="14" customFormat="1">
      <c r="A1506" s="14"/>
      <c r="B1506" s="253"/>
      <c r="C1506" s="254"/>
      <c r="D1506" s="244" t="s">
        <v>178</v>
      </c>
      <c r="E1506" s="255" t="s">
        <v>1</v>
      </c>
      <c r="F1506" s="256" t="s">
        <v>1348</v>
      </c>
      <c r="G1506" s="254"/>
      <c r="H1506" s="257">
        <v>84.325000000000003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3" t="s">
        <v>178</v>
      </c>
      <c r="AU1506" s="263" t="s">
        <v>89</v>
      </c>
      <c r="AV1506" s="14" t="s">
        <v>89</v>
      </c>
      <c r="AW1506" s="14" t="s">
        <v>36</v>
      </c>
      <c r="AX1506" s="14" t="s">
        <v>79</v>
      </c>
      <c r="AY1506" s="263" t="s">
        <v>170</v>
      </c>
    </row>
    <row r="1507" s="14" customFormat="1">
      <c r="A1507" s="14"/>
      <c r="B1507" s="253"/>
      <c r="C1507" s="254"/>
      <c r="D1507" s="244" t="s">
        <v>178</v>
      </c>
      <c r="E1507" s="255" t="s">
        <v>1</v>
      </c>
      <c r="F1507" s="256" t="s">
        <v>1349</v>
      </c>
      <c r="G1507" s="254"/>
      <c r="H1507" s="257">
        <v>18.658000000000001</v>
      </c>
      <c r="I1507" s="258"/>
      <c r="J1507" s="254"/>
      <c r="K1507" s="254"/>
      <c r="L1507" s="259"/>
      <c r="M1507" s="260"/>
      <c r="N1507" s="261"/>
      <c r="O1507" s="261"/>
      <c r="P1507" s="261"/>
      <c r="Q1507" s="261"/>
      <c r="R1507" s="261"/>
      <c r="S1507" s="261"/>
      <c r="T1507" s="26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3" t="s">
        <v>178</v>
      </c>
      <c r="AU1507" s="263" t="s">
        <v>89</v>
      </c>
      <c r="AV1507" s="14" t="s">
        <v>89</v>
      </c>
      <c r="AW1507" s="14" t="s">
        <v>36</v>
      </c>
      <c r="AX1507" s="14" t="s">
        <v>79</v>
      </c>
      <c r="AY1507" s="263" t="s">
        <v>170</v>
      </c>
    </row>
    <row r="1508" s="13" customFormat="1">
      <c r="A1508" s="13"/>
      <c r="B1508" s="242"/>
      <c r="C1508" s="243"/>
      <c r="D1508" s="244" t="s">
        <v>178</v>
      </c>
      <c r="E1508" s="245" t="s">
        <v>1</v>
      </c>
      <c r="F1508" s="246" t="s">
        <v>1350</v>
      </c>
      <c r="G1508" s="243"/>
      <c r="H1508" s="245" t="s">
        <v>1</v>
      </c>
      <c r="I1508" s="247"/>
      <c r="J1508" s="243"/>
      <c r="K1508" s="243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178</v>
      </c>
      <c r="AU1508" s="252" t="s">
        <v>89</v>
      </c>
      <c r="AV1508" s="13" t="s">
        <v>87</v>
      </c>
      <c r="AW1508" s="13" t="s">
        <v>36</v>
      </c>
      <c r="AX1508" s="13" t="s">
        <v>79</v>
      </c>
      <c r="AY1508" s="252" t="s">
        <v>170</v>
      </c>
    </row>
    <row r="1509" s="14" customFormat="1">
      <c r="A1509" s="14"/>
      <c r="B1509" s="253"/>
      <c r="C1509" s="254"/>
      <c r="D1509" s="244" t="s">
        <v>178</v>
      </c>
      <c r="E1509" s="255" t="s">
        <v>1</v>
      </c>
      <c r="F1509" s="256" t="s">
        <v>1351</v>
      </c>
      <c r="G1509" s="254"/>
      <c r="H1509" s="257">
        <v>3.9900000000000002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3" t="s">
        <v>178</v>
      </c>
      <c r="AU1509" s="263" t="s">
        <v>89</v>
      </c>
      <c r="AV1509" s="14" t="s">
        <v>89</v>
      </c>
      <c r="AW1509" s="14" t="s">
        <v>36</v>
      </c>
      <c r="AX1509" s="14" t="s">
        <v>79</v>
      </c>
      <c r="AY1509" s="263" t="s">
        <v>170</v>
      </c>
    </row>
    <row r="1510" s="15" customFormat="1">
      <c r="A1510" s="15"/>
      <c r="B1510" s="264"/>
      <c r="C1510" s="265"/>
      <c r="D1510" s="244" t="s">
        <v>178</v>
      </c>
      <c r="E1510" s="266" t="s">
        <v>1</v>
      </c>
      <c r="F1510" s="267" t="s">
        <v>183</v>
      </c>
      <c r="G1510" s="265"/>
      <c r="H1510" s="268">
        <v>195.34299999999999</v>
      </c>
      <c r="I1510" s="269"/>
      <c r="J1510" s="265"/>
      <c r="K1510" s="265"/>
      <c r="L1510" s="270"/>
      <c r="M1510" s="271"/>
      <c r="N1510" s="272"/>
      <c r="O1510" s="272"/>
      <c r="P1510" s="272"/>
      <c r="Q1510" s="272"/>
      <c r="R1510" s="272"/>
      <c r="S1510" s="272"/>
      <c r="T1510" s="273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74" t="s">
        <v>178</v>
      </c>
      <c r="AU1510" s="274" t="s">
        <v>89</v>
      </c>
      <c r="AV1510" s="15" t="s">
        <v>176</v>
      </c>
      <c r="AW1510" s="15" t="s">
        <v>36</v>
      </c>
      <c r="AX1510" s="15" t="s">
        <v>87</v>
      </c>
      <c r="AY1510" s="274" t="s">
        <v>170</v>
      </c>
    </row>
    <row r="1511" s="2" customFormat="1" ht="24.15" customHeight="1">
      <c r="A1511" s="39"/>
      <c r="B1511" s="40"/>
      <c r="C1511" s="228" t="s">
        <v>1352</v>
      </c>
      <c r="D1511" s="228" t="s">
        <v>172</v>
      </c>
      <c r="E1511" s="229" t="s">
        <v>1353</v>
      </c>
      <c r="F1511" s="230" t="s">
        <v>1354</v>
      </c>
      <c r="G1511" s="231" t="s">
        <v>590</v>
      </c>
      <c r="H1511" s="232">
        <v>1</v>
      </c>
      <c r="I1511" s="233"/>
      <c r="J1511" s="234">
        <f>ROUND(I1511*H1511,2)</f>
        <v>0</v>
      </c>
      <c r="K1511" s="235"/>
      <c r="L1511" s="45"/>
      <c r="M1511" s="236" t="s">
        <v>1</v>
      </c>
      <c r="N1511" s="237" t="s">
        <v>44</v>
      </c>
      <c r="O1511" s="92"/>
      <c r="P1511" s="238">
        <f>O1511*H1511</f>
        <v>0</v>
      </c>
      <c r="Q1511" s="238">
        <v>0</v>
      </c>
      <c r="R1511" s="238">
        <f>Q1511*H1511</f>
        <v>0</v>
      </c>
      <c r="S1511" s="238">
        <v>0.050000000000000003</v>
      </c>
      <c r="T1511" s="239">
        <f>S1511*H1511</f>
        <v>0.050000000000000003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40" t="s">
        <v>176</v>
      </c>
      <c r="AT1511" s="240" t="s">
        <v>172</v>
      </c>
      <c r="AU1511" s="240" t="s">
        <v>89</v>
      </c>
      <c r="AY1511" s="18" t="s">
        <v>170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87</v>
      </c>
      <c r="BK1511" s="241">
        <f>ROUND(I1511*H1511,2)</f>
        <v>0</v>
      </c>
      <c r="BL1511" s="18" t="s">
        <v>176</v>
      </c>
      <c r="BM1511" s="240" t="s">
        <v>1355</v>
      </c>
    </row>
    <row r="1512" s="13" customFormat="1">
      <c r="A1512" s="13"/>
      <c r="B1512" s="242"/>
      <c r="C1512" s="243"/>
      <c r="D1512" s="244" t="s">
        <v>178</v>
      </c>
      <c r="E1512" s="245" t="s">
        <v>1</v>
      </c>
      <c r="F1512" s="246" t="s">
        <v>1099</v>
      </c>
      <c r="G1512" s="243"/>
      <c r="H1512" s="245" t="s">
        <v>1</v>
      </c>
      <c r="I1512" s="247"/>
      <c r="J1512" s="243"/>
      <c r="K1512" s="243"/>
      <c r="L1512" s="248"/>
      <c r="M1512" s="249"/>
      <c r="N1512" s="250"/>
      <c r="O1512" s="250"/>
      <c r="P1512" s="250"/>
      <c r="Q1512" s="250"/>
      <c r="R1512" s="250"/>
      <c r="S1512" s="250"/>
      <c r="T1512" s="25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2" t="s">
        <v>178</v>
      </c>
      <c r="AU1512" s="252" t="s">
        <v>89</v>
      </c>
      <c r="AV1512" s="13" t="s">
        <v>87</v>
      </c>
      <c r="AW1512" s="13" t="s">
        <v>36</v>
      </c>
      <c r="AX1512" s="13" t="s">
        <v>79</v>
      </c>
      <c r="AY1512" s="252" t="s">
        <v>170</v>
      </c>
    </row>
    <row r="1513" s="13" customFormat="1">
      <c r="A1513" s="13"/>
      <c r="B1513" s="242"/>
      <c r="C1513" s="243"/>
      <c r="D1513" s="244" t="s">
        <v>178</v>
      </c>
      <c r="E1513" s="245" t="s">
        <v>1</v>
      </c>
      <c r="F1513" s="246" t="s">
        <v>1356</v>
      </c>
      <c r="G1513" s="243"/>
      <c r="H1513" s="245" t="s">
        <v>1</v>
      </c>
      <c r="I1513" s="247"/>
      <c r="J1513" s="243"/>
      <c r="K1513" s="243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178</v>
      </c>
      <c r="AU1513" s="252" t="s">
        <v>89</v>
      </c>
      <c r="AV1513" s="13" t="s">
        <v>87</v>
      </c>
      <c r="AW1513" s="13" t="s">
        <v>36</v>
      </c>
      <c r="AX1513" s="13" t="s">
        <v>79</v>
      </c>
      <c r="AY1513" s="252" t="s">
        <v>170</v>
      </c>
    </row>
    <row r="1514" s="14" customFormat="1">
      <c r="A1514" s="14"/>
      <c r="B1514" s="253"/>
      <c r="C1514" s="254"/>
      <c r="D1514" s="244" t="s">
        <v>178</v>
      </c>
      <c r="E1514" s="255" t="s">
        <v>1</v>
      </c>
      <c r="F1514" s="256" t="s">
        <v>87</v>
      </c>
      <c r="G1514" s="254"/>
      <c r="H1514" s="257">
        <v>1</v>
      </c>
      <c r="I1514" s="258"/>
      <c r="J1514" s="254"/>
      <c r="K1514" s="254"/>
      <c r="L1514" s="259"/>
      <c r="M1514" s="260"/>
      <c r="N1514" s="261"/>
      <c r="O1514" s="261"/>
      <c r="P1514" s="261"/>
      <c r="Q1514" s="261"/>
      <c r="R1514" s="261"/>
      <c r="S1514" s="261"/>
      <c r="T1514" s="26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3" t="s">
        <v>178</v>
      </c>
      <c r="AU1514" s="263" t="s">
        <v>89</v>
      </c>
      <c r="AV1514" s="14" t="s">
        <v>89</v>
      </c>
      <c r="AW1514" s="14" t="s">
        <v>36</v>
      </c>
      <c r="AX1514" s="14" t="s">
        <v>79</v>
      </c>
      <c r="AY1514" s="263" t="s">
        <v>170</v>
      </c>
    </row>
    <row r="1515" s="15" customFormat="1">
      <c r="A1515" s="15"/>
      <c r="B1515" s="264"/>
      <c r="C1515" s="265"/>
      <c r="D1515" s="244" t="s">
        <v>178</v>
      </c>
      <c r="E1515" s="266" t="s">
        <v>1</v>
      </c>
      <c r="F1515" s="267" t="s">
        <v>183</v>
      </c>
      <c r="G1515" s="265"/>
      <c r="H1515" s="268">
        <v>1</v>
      </c>
      <c r="I1515" s="269"/>
      <c r="J1515" s="265"/>
      <c r="K1515" s="265"/>
      <c r="L1515" s="270"/>
      <c r="M1515" s="271"/>
      <c r="N1515" s="272"/>
      <c r="O1515" s="272"/>
      <c r="P1515" s="272"/>
      <c r="Q1515" s="272"/>
      <c r="R1515" s="272"/>
      <c r="S1515" s="272"/>
      <c r="T1515" s="273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74" t="s">
        <v>178</v>
      </c>
      <c r="AU1515" s="274" t="s">
        <v>89</v>
      </c>
      <c r="AV1515" s="15" t="s">
        <v>176</v>
      </c>
      <c r="AW1515" s="15" t="s">
        <v>36</v>
      </c>
      <c r="AX1515" s="15" t="s">
        <v>87</v>
      </c>
      <c r="AY1515" s="274" t="s">
        <v>170</v>
      </c>
    </row>
    <row r="1516" s="2" customFormat="1" ht="14.4" customHeight="1">
      <c r="A1516" s="39"/>
      <c r="B1516" s="40"/>
      <c r="C1516" s="228" t="s">
        <v>1357</v>
      </c>
      <c r="D1516" s="228" t="s">
        <v>172</v>
      </c>
      <c r="E1516" s="229" t="s">
        <v>1358</v>
      </c>
      <c r="F1516" s="230" t="s">
        <v>1359</v>
      </c>
      <c r="G1516" s="231" t="s">
        <v>175</v>
      </c>
      <c r="H1516" s="232">
        <v>20.719999999999999</v>
      </c>
      <c r="I1516" s="233"/>
      <c r="J1516" s="234">
        <f>ROUND(I1516*H1516,2)</f>
        <v>0</v>
      </c>
      <c r="K1516" s="235"/>
      <c r="L1516" s="45"/>
      <c r="M1516" s="236" t="s">
        <v>1</v>
      </c>
      <c r="N1516" s="237" t="s">
        <v>44</v>
      </c>
      <c r="O1516" s="92"/>
      <c r="P1516" s="238">
        <f>O1516*H1516</f>
        <v>0</v>
      </c>
      <c r="Q1516" s="238">
        <v>0</v>
      </c>
      <c r="R1516" s="238">
        <f>Q1516*H1516</f>
        <v>0</v>
      </c>
      <c r="S1516" s="238">
        <v>0.01</v>
      </c>
      <c r="T1516" s="239">
        <f>S1516*H1516</f>
        <v>0.2072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40" t="s">
        <v>273</v>
      </c>
      <c r="AT1516" s="240" t="s">
        <v>172</v>
      </c>
      <c r="AU1516" s="240" t="s">
        <v>89</v>
      </c>
      <c r="AY1516" s="18" t="s">
        <v>170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8" t="s">
        <v>87</v>
      </c>
      <c r="BK1516" s="241">
        <f>ROUND(I1516*H1516,2)</f>
        <v>0</v>
      </c>
      <c r="BL1516" s="18" t="s">
        <v>273</v>
      </c>
      <c r="BM1516" s="240" t="s">
        <v>1360</v>
      </c>
    </row>
    <row r="1517" s="13" customFormat="1">
      <c r="A1517" s="13"/>
      <c r="B1517" s="242"/>
      <c r="C1517" s="243"/>
      <c r="D1517" s="244" t="s">
        <v>178</v>
      </c>
      <c r="E1517" s="245" t="s">
        <v>1</v>
      </c>
      <c r="F1517" s="246" t="s">
        <v>1185</v>
      </c>
      <c r="G1517" s="243"/>
      <c r="H1517" s="245" t="s">
        <v>1</v>
      </c>
      <c r="I1517" s="247"/>
      <c r="J1517" s="243"/>
      <c r="K1517" s="243"/>
      <c r="L1517" s="248"/>
      <c r="M1517" s="249"/>
      <c r="N1517" s="250"/>
      <c r="O1517" s="250"/>
      <c r="P1517" s="250"/>
      <c r="Q1517" s="250"/>
      <c r="R1517" s="250"/>
      <c r="S1517" s="250"/>
      <c r="T1517" s="25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2" t="s">
        <v>178</v>
      </c>
      <c r="AU1517" s="252" t="s">
        <v>89</v>
      </c>
      <c r="AV1517" s="13" t="s">
        <v>87</v>
      </c>
      <c r="AW1517" s="13" t="s">
        <v>36</v>
      </c>
      <c r="AX1517" s="13" t="s">
        <v>79</v>
      </c>
      <c r="AY1517" s="252" t="s">
        <v>170</v>
      </c>
    </row>
    <row r="1518" s="13" customFormat="1">
      <c r="A1518" s="13"/>
      <c r="B1518" s="242"/>
      <c r="C1518" s="243"/>
      <c r="D1518" s="244" t="s">
        <v>178</v>
      </c>
      <c r="E1518" s="245" t="s">
        <v>1</v>
      </c>
      <c r="F1518" s="246" t="s">
        <v>1361</v>
      </c>
      <c r="G1518" s="243"/>
      <c r="H1518" s="245" t="s">
        <v>1</v>
      </c>
      <c r="I1518" s="247"/>
      <c r="J1518" s="243"/>
      <c r="K1518" s="243"/>
      <c r="L1518" s="248"/>
      <c r="M1518" s="249"/>
      <c r="N1518" s="250"/>
      <c r="O1518" s="250"/>
      <c r="P1518" s="250"/>
      <c r="Q1518" s="250"/>
      <c r="R1518" s="250"/>
      <c r="S1518" s="250"/>
      <c r="T1518" s="25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2" t="s">
        <v>178</v>
      </c>
      <c r="AU1518" s="252" t="s">
        <v>89</v>
      </c>
      <c r="AV1518" s="13" t="s">
        <v>87</v>
      </c>
      <c r="AW1518" s="13" t="s">
        <v>36</v>
      </c>
      <c r="AX1518" s="13" t="s">
        <v>79</v>
      </c>
      <c r="AY1518" s="252" t="s">
        <v>170</v>
      </c>
    </row>
    <row r="1519" s="14" customFormat="1">
      <c r="A1519" s="14"/>
      <c r="B1519" s="253"/>
      <c r="C1519" s="254"/>
      <c r="D1519" s="244" t="s">
        <v>178</v>
      </c>
      <c r="E1519" s="255" t="s">
        <v>1</v>
      </c>
      <c r="F1519" s="256" t="s">
        <v>1362</v>
      </c>
      <c r="G1519" s="254"/>
      <c r="H1519" s="257">
        <v>15.6</v>
      </c>
      <c r="I1519" s="258"/>
      <c r="J1519" s="254"/>
      <c r="K1519" s="254"/>
      <c r="L1519" s="259"/>
      <c r="M1519" s="260"/>
      <c r="N1519" s="261"/>
      <c r="O1519" s="261"/>
      <c r="P1519" s="261"/>
      <c r="Q1519" s="261"/>
      <c r="R1519" s="261"/>
      <c r="S1519" s="261"/>
      <c r="T1519" s="26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3" t="s">
        <v>178</v>
      </c>
      <c r="AU1519" s="263" t="s">
        <v>89</v>
      </c>
      <c r="AV1519" s="14" t="s">
        <v>89</v>
      </c>
      <c r="AW1519" s="14" t="s">
        <v>36</v>
      </c>
      <c r="AX1519" s="14" t="s">
        <v>79</v>
      </c>
      <c r="AY1519" s="263" t="s">
        <v>170</v>
      </c>
    </row>
    <row r="1520" s="13" customFormat="1">
      <c r="A1520" s="13"/>
      <c r="B1520" s="242"/>
      <c r="C1520" s="243"/>
      <c r="D1520" s="244" t="s">
        <v>178</v>
      </c>
      <c r="E1520" s="245" t="s">
        <v>1</v>
      </c>
      <c r="F1520" s="246" t="s">
        <v>1363</v>
      </c>
      <c r="G1520" s="243"/>
      <c r="H1520" s="245" t="s">
        <v>1</v>
      </c>
      <c r="I1520" s="247"/>
      <c r="J1520" s="243"/>
      <c r="K1520" s="243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2" t="s">
        <v>178</v>
      </c>
      <c r="AU1520" s="252" t="s">
        <v>89</v>
      </c>
      <c r="AV1520" s="13" t="s">
        <v>87</v>
      </c>
      <c r="AW1520" s="13" t="s">
        <v>36</v>
      </c>
      <c r="AX1520" s="13" t="s">
        <v>79</v>
      </c>
      <c r="AY1520" s="252" t="s">
        <v>170</v>
      </c>
    </row>
    <row r="1521" s="14" customFormat="1">
      <c r="A1521" s="14"/>
      <c r="B1521" s="253"/>
      <c r="C1521" s="254"/>
      <c r="D1521" s="244" t="s">
        <v>178</v>
      </c>
      <c r="E1521" s="255" t="s">
        <v>1</v>
      </c>
      <c r="F1521" s="256" t="s">
        <v>1364</v>
      </c>
      <c r="G1521" s="254"/>
      <c r="H1521" s="257">
        <v>2</v>
      </c>
      <c r="I1521" s="258"/>
      <c r="J1521" s="254"/>
      <c r="K1521" s="254"/>
      <c r="L1521" s="259"/>
      <c r="M1521" s="260"/>
      <c r="N1521" s="261"/>
      <c r="O1521" s="261"/>
      <c r="P1521" s="261"/>
      <c r="Q1521" s="261"/>
      <c r="R1521" s="261"/>
      <c r="S1521" s="261"/>
      <c r="T1521" s="26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3" t="s">
        <v>178</v>
      </c>
      <c r="AU1521" s="263" t="s">
        <v>89</v>
      </c>
      <c r="AV1521" s="14" t="s">
        <v>89</v>
      </c>
      <c r="AW1521" s="14" t="s">
        <v>36</v>
      </c>
      <c r="AX1521" s="14" t="s">
        <v>79</v>
      </c>
      <c r="AY1521" s="263" t="s">
        <v>170</v>
      </c>
    </row>
    <row r="1522" s="16" customFormat="1">
      <c r="A1522" s="16"/>
      <c r="B1522" s="275"/>
      <c r="C1522" s="276"/>
      <c r="D1522" s="244" t="s">
        <v>178</v>
      </c>
      <c r="E1522" s="277" t="s">
        <v>1</v>
      </c>
      <c r="F1522" s="278" t="s">
        <v>221</v>
      </c>
      <c r="G1522" s="276"/>
      <c r="H1522" s="279">
        <v>17.600000000000001</v>
      </c>
      <c r="I1522" s="280"/>
      <c r="J1522" s="276"/>
      <c r="K1522" s="276"/>
      <c r="L1522" s="281"/>
      <c r="M1522" s="282"/>
      <c r="N1522" s="283"/>
      <c r="O1522" s="283"/>
      <c r="P1522" s="283"/>
      <c r="Q1522" s="283"/>
      <c r="R1522" s="283"/>
      <c r="S1522" s="283"/>
      <c r="T1522" s="284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T1522" s="285" t="s">
        <v>178</v>
      </c>
      <c r="AU1522" s="285" t="s">
        <v>89</v>
      </c>
      <c r="AV1522" s="16" t="s">
        <v>189</v>
      </c>
      <c r="AW1522" s="16" t="s">
        <v>36</v>
      </c>
      <c r="AX1522" s="16" t="s">
        <v>79</v>
      </c>
      <c r="AY1522" s="285" t="s">
        <v>170</v>
      </c>
    </row>
    <row r="1523" s="13" customFormat="1">
      <c r="A1523" s="13"/>
      <c r="B1523" s="242"/>
      <c r="C1523" s="243"/>
      <c r="D1523" s="244" t="s">
        <v>178</v>
      </c>
      <c r="E1523" s="245" t="s">
        <v>1</v>
      </c>
      <c r="F1523" s="246" t="s">
        <v>1178</v>
      </c>
      <c r="G1523" s="243"/>
      <c r="H1523" s="245" t="s">
        <v>1</v>
      </c>
      <c r="I1523" s="247"/>
      <c r="J1523" s="243"/>
      <c r="K1523" s="243"/>
      <c r="L1523" s="248"/>
      <c r="M1523" s="249"/>
      <c r="N1523" s="250"/>
      <c r="O1523" s="250"/>
      <c r="P1523" s="250"/>
      <c r="Q1523" s="250"/>
      <c r="R1523" s="250"/>
      <c r="S1523" s="250"/>
      <c r="T1523" s="25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2" t="s">
        <v>178</v>
      </c>
      <c r="AU1523" s="252" t="s">
        <v>89</v>
      </c>
      <c r="AV1523" s="13" t="s">
        <v>87</v>
      </c>
      <c r="AW1523" s="13" t="s">
        <v>36</v>
      </c>
      <c r="AX1523" s="13" t="s">
        <v>79</v>
      </c>
      <c r="AY1523" s="252" t="s">
        <v>170</v>
      </c>
    </row>
    <row r="1524" s="13" customFormat="1">
      <c r="A1524" s="13"/>
      <c r="B1524" s="242"/>
      <c r="C1524" s="243"/>
      <c r="D1524" s="244" t="s">
        <v>178</v>
      </c>
      <c r="E1524" s="245" t="s">
        <v>1</v>
      </c>
      <c r="F1524" s="246" t="s">
        <v>1179</v>
      </c>
      <c r="G1524" s="243"/>
      <c r="H1524" s="245" t="s">
        <v>1</v>
      </c>
      <c r="I1524" s="247"/>
      <c r="J1524" s="243"/>
      <c r="K1524" s="243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178</v>
      </c>
      <c r="AU1524" s="252" t="s">
        <v>89</v>
      </c>
      <c r="AV1524" s="13" t="s">
        <v>87</v>
      </c>
      <c r="AW1524" s="13" t="s">
        <v>36</v>
      </c>
      <c r="AX1524" s="13" t="s">
        <v>79</v>
      </c>
      <c r="AY1524" s="252" t="s">
        <v>170</v>
      </c>
    </row>
    <row r="1525" s="14" customFormat="1">
      <c r="A1525" s="14"/>
      <c r="B1525" s="253"/>
      <c r="C1525" s="254"/>
      <c r="D1525" s="244" t="s">
        <v>178</v>
      </c>
      <c r="E1525" s="255" t="s">
        <v>1</v>
      </c>
      <c r="F1525" s="256" t="s">
        <v>1365</v>
      </c>
      <c r="G1525" s="254"/>
      <c r="H1525" s="257">
        <v>3.1200000000000001</v>
      </c>
      <c r="I1525" s="258"/>
      <c r="J1525" s="254"/>
      <c r="K1525" s="254"/>
      <c r="L1525" s="259"/>
      <c r="M1525" s="260"/>
      <c r="N1525" s="261"/>
      <c r="O1525" s="261"/>
      <c r="P1525" s="261"/>
      <c r="Q1525" s="261"/>
      <c r="R1525" s="261"/>
      <c r="S1525" s="261"/>
      <c r="T1525" s="26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3" t="s">
        <v>178</v>
      </c>
      <c r="AU1525" s="263" t="s">
        <v>89</v>
      </c>
      <c r="AV1525" s="14" t="s">
        <v>89</v>
      </c>
      <c r="AW1525" s="14" t="s">
        <v>36</v>
      </c>
      <c r="AX1525" s="14" t="s">
        <v>79</v>
      </c>
      <c r="AY1525" s="263" t="s">
        <v>170</v>
      </c>
    </row>
    <row r="1526" s="16" customFormat="1">
      <c r="A1526" s="16"/>
      <c r="B1526" s="275"/>
      <c r="C1526" s="276"/>
      <c r="D1526" s="244" t="s">
        <v>178</v>
      </c>
      <c r="E1526" s="277" t="s">
        <v>1</v>
      </c>
      <c r="F1526" s="278" t="s">
        <v>221</v>
      </c>
      <c r="G1526" s="276"/>
      <c r="H1526" s="279">
        <v>3.1200000000000001</v>
      </c>
      <c r="I1526" s="280"/>
      <c r="J1526" s="276"/>
      <c r="K1526" s="276"/>
      <c r="L1526" s="281"/>
      <c r="M1526" s="282"/>
      <c r="N1526" s="283"/>
      <c r="O1526" s="283"/>
      <c r="P1526" s="283"/>
      <c r="Q1526" s="283"/>
      <c r="R1526" s="283"/>
      <c r="S1526" s="283"/>
      <c r="T1526" s="284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85" t="s">
        <v>178</v>
      </c>
      <c r="AU1526" s="285" t="s">
        <v>89</v>
      </c>
      <c r="AV1526" s="16" t="s">
        <v>189</v>
      </c>
      <c r="AW1526" s="16" t="s">
        <v>36</v>
      </c>
      <c r="AX1526" s="16" t="s">
        <v>79</v>
      </c>
      <c r="AY1526" s="285" t="s">
        <v>170</v>
      </c>
    </row>
    <row r="1527" s="15" customFormat="1">
      <c r="A1527" s="15"/>
      <c r="B1527" s="264"/>
      <c r="C1527" s="265"/>
      <c r="D1527" s="244" t="s">
        <v>178</v>
      </c>
      <c r="E1527" s="266" t="s">
        <v>1</v>
      </c>
      <c r="F1527" s="267" t="s">
        <v>183</v>
      </c>
      <c r="G1527" s="265"/>
      <c r="H1527" s="268">
        <v>20.719999999999999</v>
      </c>
      <c r="I1527" s="269"/>
      <c r="J1527" s="265"/>
      <c r="K1527" s="265"/>
      <c r="L1527" s="270"/>
      <c r="M1527" s="271"/>
      <c r="N1527" s="272"/>
      <c r="O1527" s="272"/>
      <c r="P1527" s="272"/>
      <c r="Q1527" s="272"/>
      <c r="R1527" s="272"/>
      <c r="S1527" s="272"/>
      <c r="T1527" s="273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74" t="s">
        <v>178</v>
      </c>
      <c r="AU1527" s="274" t="s">
        <v>89</v>
      </c>
      <c r="AV1527" s="15" t="s">
        <v>176</v>
      </c>
      <c r="AW1527" s="15" t="s">
        <v>36</v>
      </c>
      <c r="AX1527" s="15" t="s">
        <v>87</v>
      </c>
      <c r="AY1527" s="274" t="s">
        <v>170</v>
      </c>
    </row>
    <row r="1528" s="2" customFormat="1" ht="24.15" customHeight="1">
      <c r="A1528" s="39"/>
      <c r="B1528" s="40"/>
      <c r="C1528" s="228" t="s">
        <v>1366</v>
      </c>
      <c r="D1528" s="228" t="s">
        <v>172</v>
      </c>
      <c r="E1528" s="229" t="s">
        <v>1367</v>
      </c>
      <c r="F1528" s="230" t="s">
        <v>1368</v>
      </c>
      <c r="G1528" s="231" t="s">
        <v>175</v>
      </c>
      <c r="H1528" s="232">
        <v>126.21299999999999</v>
      </c>
      <c r="I1528" s="233"/>
      <c r="J1528" s="234">
        <f>ROUND(I1528*H1528,2)</f>
        <v>0</v>
      </c>
      <c r="K1528" s="235"/>
      <c r="L1528" s="45"/>
      <c r="M1528" s="236" t="s">
        <v>1</v>
      </c>
      <c r="N1528" s="237" t="s">
        <v>44</v>
      </c>
      <c r="O1528" s="92"/>
      <c r="P1528" s="238">
        <f>O1528*H1528</f>
        <v>0</v>
      </c>
      <c r="Q1528" s="238">
        <v>0</v>
      </c>
      <c r="R1528" s="238">
        <f>Q1528*H1528</f>
        <v>0</v>
      </c>
      <c r="S1528" s="238">
        <v>0.024649999999999998</v>
      </c>
      <c r="T1528" s="239">
        <f>S1528*H1528</f>
        <v>3.1111504499999998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40" t="s">
        <v>273</v>
      </c>
      <c r="AT1528" s="240" t="s">
        <v>172</v>
      </c>
      <c r="AU1528" s="240" t="s">
        <v>89</v>
      </c>
      <c r="AY1528" s="18" t="s">
        <v>170</v>
      </c>
      <c r="BE1528" s="241">
        <f>IF(N1528="základní",J1528,0)</f>
        <v>0</v>
      </c>
      <c r="BF1528" s="241">
        <f>IF(N1528="snížená",J1528,0)</f>
        <v>0</v>
      </c>
      <c r="BG1528" s="241">
        <f>IF(N1528="zákl. přenesená",J1528,0)</f>
        <v>0</v>
      </c>
      <c r="BH1528" s="241">
        <f>IF(N1528="sníž. přenesená",J1528,0)</f>
        <v>0</v>
      </c>
      <c r="BI1528" s="241">
        <f>IF(N1528="nulová",J1528,0)</f>
        <v>0</v>
      </c>
      <c r="BJ1528" s="18" t="s">
        <v>87</v>
      </c>
      <c r="BK1528" s="241">
        <f>ROUND(I1528*H1528,2)</f>
        <v>0</v>
      </c>
      <c r="BL1528" s="18" t="s">
        <v>273</v>
      </c>
      <c r="BM1528" s="240" t="s">
        <v>1369</v>
      </c>
    </row>
    <row r="1529" s="13" customFormat="1">
      <c r="A1529" s="13"/>
      <c r="B1529" s="242"/>
      <c r="C1529" s="243"/>
      <c r="D1529" s="244" t="s">
        <v>178</v>
      </c>
      <c r="E1529" s="245" t="s">
        <v>1</v>
      </c>
      <c r="F1529" s="246" t="s">
        <v>1370</v>
      </c>
      <c r="G1529" s="243"/>
      <c r="H1529" s="245" t="s">
        <v>1</v>
      </c>
      <c r="I1529" s="247"/>
      <c r="J1529" s="243"/>
      <c r="K1529" s="243"/>
      <c r="L1529" s="248"/>
      <c r="M1529" s="249"/>
      <c r="N1529" s="250"/>
      <c r="O1529" s="250"/>
      <c r="P1529" s="250"/>
      <c r="Q1529" s="250"/>
      <c r="R1529" s="250"/>
      <c r="S1529" s="250"/>
      <c r="T1529" s="25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2" t="s">
        <v>178</v>
      </c>
      <c r="AU1529" s="252" t="s">
        <v>89</v>
      </c>
      <c r="AV1529" s="13" t="s">
        <v>87</v>
      </c>
      <c r="AW1529" s="13" t="s">
        <v>36</v>
      </c>
      <c r="AX1529" s="13" t="s">
        <v>79</v>
      </c>
      <c r="AY1529" s="252" t="s">
        <v>170</v>
      </c>
    </row>
    <row r="1530" s="13" customFormat="1">
      <c r="A1530" s="13"/>
      <c r="B1530" s="242"/>
      <c r="C1530" s="243"/>
      <c r="D1530" s="244" t="s">
        <v>178</v>
      </c>
      <c r="E1530" s="245" t="s">
        <v>1</v>
      </c>
      <c r="F1530" s="246" t="s">
        <v>1371</v>
      </c>
      <c r="G1530" s="243"/>
      <c r="H1530" s="245" t="s">
        <v>1</v>
      </c>
      <c r="I1530" s="247"/>
      <c r="J1530" s="243"/>
      <c r="K1530" s="243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2" t="s">
        <v>178</v>
      </c>
      <c r="AU1530" s="252" t="s">
        <v>89</v>
      </c>
      <c r="AV1530" s="13" t="s">
        <v>87</v>
      </c>
      <c r="AW1530" s="13" t="s">
        <v>36</v>
      </c>
      <c r="AX1530" s="13" t="s">
        <v>79</v>
      </c>
      <c r="AY1530" s="252" t="s">
        <v>170</v>
      </c>
    </row>
    <row r="1531" s="14" customFormat="1">
      <c r="A1531" s="14"/>
      <c r="B1531" s="253"/>
      <c r="C1531" s="254"/>
      <c r="D1531" s="244" t="s">
        <v>178</v>
      </c>
      <c r="E1531" s="255" t="s">
        <v>1</v>
      </c>
      <c r="F1531" s="256" t="s">
        <v>1372</v>
      </c>
      <c r="G1531" s="254"/>
      <c r="H1531" s="257">
        <v>126.21299999999999</v>
      </c>
      <c r="I1531" s="258"/>
      <c r="J1531" s="254"/>
      <c r="K1531" s="254"/>
      <c r="L1531" s="259"/>
      <c r="M1531" s="260"/>
      <c r="N1531" s="261"/>
      <c r="O1531" s="261"/>
      <c r="P1531" s="261"/>
      <c r="Q1531" s="261"/>
      <c r="R1531" s="261"/>
      <c r="S1531" s="261"/>
      <c r="T1531" s="26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3" t="s">
        <v>178</v>
      </c>
      <c r="AU1531" s="263" t="s">
        <v>89</v>
      </c>
      <c r="AV1531" s="14" t="s">
        <v>89</v>
      </c>
      <c r="AW1531" s="14" t="s">
        <v>36</v>
      </c>
      <c r="AX1531" s="14" t="s">
        <v>79</v>
      </c>
      <c r="AY1531" s="263" t="s">
        <v>170</v>
      </c>
    </row>
    <row r="1532" s="15" customFormat="1">
      <c r="A1532" s="15"/>
      <c r="B1532" s="264"/>
      <c r="C1532" s="265"/>
      <c r="D1532" s="244" t="s">
        <v>178</v>
      </c>
      <c r="E1532" s="266" t="s">
        <v>1</v>
      </c>
      <c r="F1532" s="267" t="s">
        <v>183</v>
      </c>
      <c r="G1532" s="265"/>
      <c r="H1532" s="268">
        <v>126.21299999999999</v>
      </c>
      <c r="I1532" s="269"/>
      <c r="J1532" s="265"/>
      <c r="K1532" s="265"/>
      <c r="L1532" s="270"/>
      <c r="M1532" s="271"/>
      <c r="N1532" s="272"/>
      <c r="O1532" s="272"/>
      <c r="P1532" s="272"/>
      <c r="Q1532" s="272"/>
      <c r="R1532" s="272"/>
      <c r="S1532" s="272"/>
      <c r="T1532" s="273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4" t="s">
        <v>178</v>
      </c>
      <c r="AU1532" s="274" t="s">
        <v>89</v>
      </c>
      <c r="AV1532" s="15" t="s">
        <v>176</v>
      </c>
      <c r="AW1532" s="15" t="s">
        <v>36</v>
      </c>
      <c r="AX1532" s="15" t="s">
        <v>87</v>
      </c>
      <c r="AY1532" s="274" t="s">
        <v>170</v>
      </c>
    </row>
    <row r="1533" s="2" customFormat="1" ht="14.4" customHeight="1">
      <c r="A1533" s="39"/>
      <c r="B1533" s="40"/>
      <c r="C1533" s="228" t="s">
        <v>1373</v>
      </c>
      <c r="D1533" s="228" t="s">
        <v>172</v>
      </c>
      <c r="E1533" s="229" t="s">
        <v>1374</v>
      </c>
      <c r="F1533" s="230" t="s">
        <v>1375</v>
      </c>
      <c r="G1533" s="231" t="s">
        <v>175</v>
      </c>
      <c r="H1533" s="232">
        <v>35.520000000000003</v>
      </c>
      <c r="I1533" s="233"/>
      <c r="J1533" s="234">
        <f>ROUND(I1533*H1533,2)</f>
        <v>0</v>
      </c>
      <c r="K1533" s="235"/>
      <c r="L1533" s="45"/>
      <c r="M1533" s="236" t="s">
        <v>1</v>
      </c>
      <c r="N1533" s="237" t="s">
        <v>44</v>
      </c>
      <c r="O1533" s="92"/>
      <c r="P1533" s="238">
        <f>O1533*H1533</f>
        <v>0</v>
      </c>
      <c r="Q1533" s="238">
        <v>0</v>
      </c>
      <c r="R1533" s="238">
        <f>Q1533*H1533</f>
        <v>0</v>
      </c>
      <c r="S1533" s="238">
        <v>0.01098</v>
      </c>
      <c r="T1533" s="239">
        <f>S1533*H1533</f>
        <v>0.39000960000000007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0" t="s">
        <v>273</v>
      </c>
      <c r="AT1533" s="240" t="s">
        <v>172</v>
      </c>
      <c r="AU1533" s="240" t="s">
        <v>89</v>
      </c>
      <c r="AY1533" s="18" t="s">
        <v>170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87</v>
      </c>
      <c r="BK1533" s="241">
        <f>ROUND(I1533*H1533,2)</f>
        <v>0</v>
      </c>
      <c r="BL1533" s="18" t="s">
        <v>273</v>
      </c>
      <c r="BM1533" s="240" t="s">
        <v>1376</v>
      </c>
    </row>
    <row r="1534" s="13" customFormat="1">
      <c r="A1534" s="13"/>
      <c r="B1534" s="242"/>
      <c r="C1534" s="243"/>
      <c r="D1534" s="244" t="s">
        <v>178</v>
      </c>
      <c r="E1534" s="245" t="s">
        <v>1</v>
      </c>
      <c r="F1534" s="246" t="s">
        <v>1377</v>
      </c>
      <c r="G1534" s="243"/>
      <c r="H1534" s="245" t="s">
        <v>1</v>
      </c>
      <c r="I1534" s="247"/>
      <c r="J1534" s="243"/>
      <c r="K1534" s="243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178</v>
      </c>
      <c r="AU1534" s="252" t="s">
        <v>89</v>
      </c>
      <c r="AV1534" s="13" t="s">
        <v>87</v>
      </c>
      <c r="AW1534" s="13" t="s">
        <v>36</v>
      </c>
      <c r="AX1534" s="13" t="s">
        <v>79</v>
      </c>
      <c r="AY1534" s="252" t="s">
        <v>170</v>
      </c>
    </row>
    <row r="1535" s="14" customFormat="1">
      <c r="A1535" s="14"/>
      <c r="B1535" s="253"/>
      <c r="C1535" s="254"/>
      <c r="D1535" s="244" t="s">
        <v>178</v>
      </c>
      <c r="E1535" s="255" t="s">
        <v>1</v>
      </c>
      <c r="F1535" s="256" t="s">
        <v>1378</v>
      </c>
      <c r="G1535" s="254"/>
      <c r="H1535" s="257">
        <v>35.520000000000003</v>
      </c>
      <c r="I1535" s="258"/>
      <c r="J1535" s="254"/>
      <c r="K1535" s="254"/>
      <c r="L1535" s="259"/>
      <c r="M1535" s="260"/>
      <c r="N1535" s="261"/>
      <c r="O1535" s="261"/>
      <c r="P1535" s="261"/>
      <c r="Q1535" s="261"/>
      <c r="R1535" s="261"/>
      <c r="S1535" s="261"/>
      <c r="T1535" s="26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3" t="s">
        <v>178</v>
      </c>
      <c r="AU1535" s="263" t="s">
        <v>89</v>
      </c>
      <c r="AV1535" s="14" t="s">
        <v>89</v>
      </c>
      <c r="AW1535" s="14" t="s">
        <v>36</v>
      </c>
      <c r="AX1535" s="14" t="s">
        <v>79</v>
      </c>
      <c r="AY1535" s="263" t="s">
        <v>170</v>
      </c>
    </row>
    <row r="1536" s="15" customFormat="1">
      <c r="A1536" s="15"/>
      <c r="B1536" s="264"/>
      <c r="C1536" s="265"/>
      <c r="D1536" s="244" t="s">
        <v>178</v>
      </c>
      <c r="E1536" s="266" t="s">
        <v>1</v>
      </c>
      <c r="F1536" s="267" t="s">
        <v>183</v>
      </c>
      <c r="G1536" s="265"/>
      <c r="H1536" s="268">
        <v>35.520000000000003</v>
      </c>
      <c r="I1536" s="269"/>
      <c r="J1536" s="265"/>
      <c r="K1536" s="265"/>
      <c r="L1536" s="270"/>
      <c r="M1536" s="271"/>
      <c r="N1536" s="272"/>
      <c r="O1536" s="272"/>
      <c r="P1536" s="272"/>
      <c r="Q1536" s="272"/>
      <c r="R1536" s="272"/>
      <c r="S1536" s="272"/>
      <c r="T1536" s="27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74" t="s">
        <v>178</v>
      </c>
      <c r="AU1536" s="274" t="s">
        <v>89</v>
      </c>
      <c r="AV1536" s="15" t="s">
        <v>176</v>
      </c>
      <c r="AW1536" s="15" t="s">
        <v>36</v>
      </c>
      <c r="AX1536" s="15" t="s">
        <v>87</v>
      </c>
      <c r="AY1536" s="274" t="s">
        <v>170</v>
      </c>
    </row>
    <row r="1537" s="2" customFormat="1" ht="24.15" customHeight="1">
      <c r="A1537" s="39"/>
      <c r="B1537" s="40"/>
      <c r="C1537" s="228" t="s">
        <v>1379</v>
      </c>
      <c r="D1537" s="228" t="s">
        <v>172</v>
      </c>
      <c r="E1537" s="229" t="s">
        <v>1380</v>
      </c>
      <c r="F1537" s="230" t="s">
        <v>1381</v>
      </c>
      <c r="G1537" s="231" t="s">
        <v>175</v>
      </c>
      <c r="H1537" s="232">
        <v>161.733</v>
      </c>
      <c r="I1537" s="233"/>
      <c r="J1537" s="234">
        <f>ROUND(I1537*H1537,2)</f>
        <v>0</v>
      </c>
      <c r="K1537" s="235"/>
      <c r="L1537" s="45"/>
      <c r="M1537" s="236" t="s">
        <v>1</v>
      </c>
      <c r="N1537" s="237" t="s">
        <v>44</v>
      </c>
      <c r="O1537" s="92"/>
      <c r="P1537" s="238">
        <f>O1537*H1537</f>
        <v>0</v>
      </c>
      <c r="Q1537" s="238">
        <v>0</v>
      </c>
      <c r="R1537" s="238">
        <f>Q1537*H1537</f>
        <v>0</v>
      </c>
      <c r="S1537" s="238">
        <v>0.0080000000000000002</v>
      </c>
      <c r="T1537" s="239">
        <f>S1537*H1537</f>
        <v>1.2938640000000001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40" t="s">
        <v>273</v>
      </c>
      <c r="AT1537" s="240" t="s">
        <v>172</v>
      </c>
      <c r="AU1537" s="240" t="s">
        <v>89</v>
      </c>
      <c r="AY1537" s="18" t="s">
        <v>170</v>
      </c>
      <c r="BE1537" s="241">
        <f>IF(N1537="základní",J1537,0)</f>
        <v>0</v>
      </c>
      <c r="BF1537" s="241">
        <f>IF(N1537="snížená",J1537,0)</f>
        <v>0</v>
      </c>
      <c r="BG1537" s="241">
        <f>IF(N1537="zákl. přenesená",J1537,0)</f>
        <v>0</v>
      </c>
      <c r="BH1537" s="241">
        <f>IF(N1537="sníž. přenesená",J1537,0)</f>
        <v>0</v>
      </c>
      <c r="BI1537" s="241">
        <f>IF(N1537="nulová",J1537,0)</f>
        <v>0</v>
      </c>
      <c r="BJ1537" s="18" t="s">
        <v>87</v>
      </c>
      <c r="BK1537" s="241">
        <f>ROUND(I1537*H1537,2)</f>
        <v>0</v>
      </c>
      <c r="BL1537" s="18" t="s">
        <v>273</v>
      </c>
      <c r="BM1537" s="240" t="s">
        <v>1382</v>
      </c>
    </row>
    <row r="1538" s="13" customFormat="1">
      <c r="A1538" s="13"/>
      <c r="B1538" s="242"/>
      <c r="C1538" s="243"/>
      <c r="D1538" s="244" t="s">
        <v>178</v>
      </c>
      <c r="E1538" s="245" t="s">
        <v>1</v>
      </c>
      <c r="F1538" s="246" t="s">
        <v>1370</v>
      </c>
      <c r="G1538" s="243"/>
      <c r="H1538" s="245" t="s">
        <v>1</v>
      </c>
      <c r="I1538" s="247"/>
      <c r="J1538" s="243"/>
      <c r="K1538" s="243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2" t="s">
        <v>178</v>
      </c>
      <c r="AU1538" s="252" t="s">
        <v>89</v>
      </c>
      <c r="AV1538" s="13" t="s">
        <v>87</v>
      </c>
      <c r="AW1538" s="13" t="s">
        <v>36</v>
      </c>
      <c r="AX1538" s="13" t="s">
        <v>79</v>
      </c>
      <c r="AY1538" s="252" t="s">
        <v>170</v>
      </c>
    </row>
    <row r="1539" s="13" customFormat="1">
      <c r="A1539" s="13"/>
      <c r="B1539" s="242"/>
      <c r="C1539" s="243"/>
      <c r="D1539" s="244" t="s">
        <v>178</v>
      </c>
      <c r="E1539" s="245" t="s">
        <v>1</v>
      </c>
      <c r="F1539" s="246" t="s">
        <v>1371</v>
      </c>
      <c r="G1539" s="243"/>
      <c r="H1539" s="245" t="s">
        <v>1</v>
      </c>
      <c r="I1539" s="247"/>
      <c r="J1539" s="243"/>
      <c r="K1539" s="243"/>
      <c r="L1539" s="248"/>
      <c r="M1539" s="249"/>
      <c r="N1539" s="250"/>
      <c r="O1539" s="250"/>
      <c r="P1539" s="250"/>
      <c r="Q1539" s="250"/>
      <c r="R1539" s="250"/>
      <c r="S1539" s="250"/>
      <c r="T1539" s="25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2" t="s">
        <v>178</v>
      </c>
      <c r="AU1539" s="252" t="s">
        <v>89</v>
      </c>
      <c r="AV1539" s="13" t="s">
        <v>87</v>
      </c>
      <c r="AW1539" s="13" t="s">
        <v>36</v>
      </c>
      <c r="AX1539" s="13" t="s">
        <v>79</v>
      </c>
      <c r="AY1539" s="252" t="s">
        <v>170</v>
      </c>
    </row>
    <row r="1540" s="14" customFormat="1">
      <c r="A1540" s="14"/>
      <c r="B1540" s="253"/>
      <c r="C1540" s="254"/>
      <c r="D1540" s="244" t="s">
        <v>178</v>
      </c>
      <c r="E1540" s="255" t="s">
        <v>1</v>
      </c>
      <c r="F1540" s="256" t="s">
        <v>1372</v>
      </c>
      <c r="G1540" s="254"/>
      <c r="H1540" s="257">
        <v>126.21299999999999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178</v>
      </c>
      <c r="AU1540" s="263" t="s">
        <v>89</v>
      </c>
      <c r="AV1540" s="14" t="s">
        <v>89</v>
      </c>
      <c r="AW1540" s="14" t="s">
        <v>36</v>
      </c>
      <c r="AX1540" s="14" t="s">
        <v>79</v>
      </c>
      <c r="AY1540" s="263" t="s">
        <v>170</v>
      </c>
    </row>
    <row r="1541" s="16" customFormat="1">
      <c r="A1541" s="16"/>
      <c r="B1541" s="275"/>
      <c r="C1541" s="276"/>
      <c r="D1541" s="244" t="s">
        <v>178</v>
      </c>
      <c r="E1541" s="277" t="s">
        <v>1</v>
      </c>
      <c r="F1541" s="278" t="s">
        <v>221</v>
      </c>
      <c r="G1541" s="276"/>
      <c r="H1541" s="279">
        <v>126.21299999999999</v>
      </c>
      <c r="I1541" s="280"/>
      <c r="J1541" s="276"/>
      <c r="K1541" s="276"/>
      <c r="L1541" s="281"/>
      <c r="M1541" s="282"/>
      <c r="N1541" s="283"/>
      <c r="O1541" s="283"/>
      <c r="P1541" s="283"/>
      <c r="Q1541" s="283"/>
      <c r="R1541" s="283"/>
      <c r="S1541" s="283"/>
      <c r="T1541" s="284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T1541" s="285" t="s">
        <v>178</v>
      </c>
      <c r="AU1541" s="285" t="s">
        <v>89</v>
      </c>
      <c r="AV1541" s="16" t="s">
        <v>189</v>
      </c>
      <c r="AW1541" s="16" t="s">
        <v>36</v>
      </c>
      <c r="AX1541" s="16" t="s">
        <v>79</v>
      </c>
      <c r="AY1541" s="285" t="s">
        <v>170</v>
      </c>
    </row>
    <row r="1542" s="13" customFormat="1">
      <c r="A1542" s="13"/>
      <c r="B1542" s="242"/>
      <c r="C1542" s="243"/>
      <c r="D1542" s="244" t="s">
        <v>178</v>
      </c>
      <c r="E1542" s="245" t="s">
        <v>1</v>
      </c>
      <c r="F1542" s="246" t="s">
        <v>1377</v>
      </c>
      <c r="G1542" s="243"/>
      <c r="H1542" s="245" t="s">
        <v>1</v>
      </c>
      <c r="I1542" s="247"/>
      <c r="J1542" s="243"/>
      <c r="K1542" s="243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2" t="s">
        <v>178</v>
      </c>
      <c r="AU1542" s="252" t="s">
        <v>89</v>
      </c>
      <c r="AV1542" s="13" t="s">
        <v>87</v>
      </c>
      <c r="AW1542" s="13" t="s">
        <v>36</v>
      </c>
      <c r="AX1542" s="13" t="s">
        <v>79</v>
      </c>
      <c r="AY1542" s="252" t="s">
        <v>170</v>
      </c>
    </row>
    <row r="1543" s="13" customFormat="1">
      <c r="A1543" s="13"/>
      <c r="B1543" s="242"/>
      <c r="C1543" s="243"/>
      <c r="D1543" s="244" t="s">
        <v>178</v>
      </c>
      <c r="E1543" s="245" t="s">
        <v>1</v>
      </c>
      <c r="F1543" s="246" t="s">
        <v>1383</v>
      </c>
      <c r="G1543" s="243"/>
      <c r="H1543" s="245" t="s">
        <v>1</v>
      </c>
      <c r="I1543" s="247"/>
      <c r="J1543" s="243"/>
      <c r="K1543" s="243"/>
      <c r="L1543" s="248"/>
      <c r="M1543" s="249"/>
      <c r="N1543" s="250"/>
      <c r="O1543" s="250"/>
      <c r="P1543" s="250"/>
      <c r="Q1543" s="250"/>
      <c r="R1543" s="250"/>
      <c r="S1543" s="250"/>
      <c r="T1543" s="25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2" t="s">
        <v>178</v>
      </c>
      <c r="AU1543" s="252" t="s">
        <v>89</v>
      </c>
      <c r="AV1543" s="13" t="s">
        <v>87</v>
      </c>
      <c r="AW1543" s="13" t="s">
        <v>36</v>
      </c>
      <c r="AX1543" s="13" t="s">
        <v>79</v>
      </c>
      <c r="AY1543" s="252" t="s">
        <v>170</v>
      </c>
    </row>
    <row r="1544" s="14" customFormat="1">
      <c r="A1544" s="14"/>
      <c r="B1544" s="253"/>
      <c r="C1544" s="254"/>
      <c r="D1544" s="244" t="s">
        <v>178</v>
      </c>
      <c r="E1544" s="255" t="s">
        <v>1</v>
      </c>
      <c r="F1544" s="256" t="s">
        <v>1378</v>
      </c>
      <c r="G1544" s="254"/>
      <c r="H1544" s="257">
        <v>35.520000000000003</v>
      </c>
      <c r="I1544" s="258"/>
      <c r="J1544" s="254"/>
      <c r="K1544" s="254"/>
      <c r="L1544" s="259"/>
      <c r="M1544" s="260"/>
      <c r="N1544" s="261"/>
      <c r="O1544" s="261"/>
      <c r="P1544" s="261"/>
      <c r="Q1544" s="261"/>
      <c r="R1544" s="261"/>
      <c r="S1544" s="261"/>
      <c r="T1544" s="26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3" t="s">
        <v>178</v>
      </c>
      <c r="AU1544" s="263" t="s">
        <v>89</v>
      </c>
      <c r="AV1544" s="14" t="s">
        <v>89</v>
      </c>
      <c r="AW1544" s="14" t="s">
        <v>36</v>
      </c>
      <c r="AX1544" s="14" t="s">
        <v>79</v>
      </c>
      <c r="AY1544" s="263" t="s">
        <v>170</v>
      </c>
    </row>
    <row r="1545" s="16" customFormat="1">
      <c r="A1545" s="16"/>
      <c r="B1545" s="275"/>
      <c r="C1545" s="276"/>
      <c r="D1545" s="244" t="s">
        <v>178</v>
      </c>
      <c r="E1545" s="277" t="s">
        <v>1</v>
      </c>
      <c r="F1545" s="278" t="s">
        <v>221</v>
      </c>
      <c r="G1545" s="276"/>
      <c r="H1545" s="279">
        <v>35.520000000000003</v>
      </c>
      <c r="I1545" s="280"/>
      <c r="J1545" s="276"/>
      <c r="K1545" s="276"/>
      <c r="L1545" s="281"/>
      <c r="M1545" s="282"/>
      <c r="N1545" s="283"/>
      <c r="O1545" s="283"/>
      <c r="P1545" s="283"/>
      <c r="Q1545" s="283"/>
      <c r="R1545" s="283"/>
      <c r="S1545" s="283"/>
      <c r="T1545" s="284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T1545" s="285" t="s">
        <v>178</v>
      </c>
      <c r="AU1545" s="285" t="s">
        <v>89</v>
      </c>
      <c r="AV1545" s="16" t="s">
        <v>189</v>
      </c>
      <c r="AW1545" s="16" t="s">
        <v>36</v>
      </c>
      <c r="AX1545" s="16" t="s">
        <v>79</v>
      </c>
      <c r="AY1545" s="285" t="s">
        <v>170</v>
      </c>
    </row>
    <row r="1546" s="15" customFormat="1">
      <c r="A1546" s="15"/>
      <c r="B1546" s="264"/>
      <c r="C1546" s="265"/>
      <c r="D1546" s="244" t="s">
        <v>178</v>
      </c>
      <c r="E1546" s="266" t="s">
        <v>1</v>
      </c>
      <c r="F1546" s="267" t="s">
        <v>183</v>
      </c>
      <c r="G1546" s="265"/>
      <c r="H1546" s="268">
        <v>161.733</v>
      </c>
      <c r="I1546" s="269"/>
      <c r="J1546" s="265"/>
      <c r="K1546" s="265"/>
      <c r="L1546" s="270"/>
      <c r="M1546" s="271"/>
      <c r="N1546" s="272"/>
      <c r="O1546" s="272"/>
      <c r="P1546" s="272"/>
      <c r="Q1546" s="272"/>
      <c r="R1546" s="272"/>
      <c r="S1546" s="272"/>
      <c r="T1546" s="273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74" t="s">
        <v>178</v>
      </c>
      <c r="AU1546" s="274" t="s">
        <v>89</v>
      </c>
      <c r="AV1546" s="15" t="s">
        <v>176</v>
      </c>
      <c r="AW1546" s="15" t="s">
        <v>36</v>
      </c>
      <c r="AX1546" s="15" t="s">
        <v>87</v>
      </c>
      <c r="AY1546" s="274" t="s">
        <v>170</v>
      </c>
    </row>
    <row r="1547" s="2" customFormat="1" ht="24.15" customHeight="1">
      <c r="A1547" s="39"/>
      <c r="B1547" s="40"/>
      <c r="C1547" s="228" t="s">
        <v>1384</v>
      </c>
      <c r="D1547" s="228" t="s">
        <v>172</v>
      </c>
      <c r="E1547" s="229" t="s">
        <v>1385</v>
      </c>
      <c r="F1547" s="230" t="s">
        <v>1386</v>
      </c>
      <c r="G1547" s="231" t="s">
        <v>175</v>
      </c>
      <c r="H1547" s="232">
        <v>126.21299999999999</v>
      </c>
      <c r="I1547" s="233"/>
      <c r="J1547" s="234">
        <f>ROUND(I1547*H1547,2)</f>
        <v>0</v>
      </c>
      <c r="K1547" s="235"/>
      <c r="L1547" s="45"/>
      <c r="M1547" s="236" t="s">
        <v>1</v>
      </c>
      <c r="N1547" s="237" t="s">
        <v>44</v>
      </c>
      <c r="O1547" s="92"/>
      <c r="P1547" s="238">
        <f>O1547*H1547</f>
        <v>0</v>
      </c>
      <c r="Q1547" s="238">
        <v>0</v>
      </c>
      <c r="R1547" s="238">
        <f>Q1547*H1547</f>
        <v>0</v>
      </c>
      <c r="S1547" s="238">
        <v>0.00012999999999999999</v>
      </c>
      <c r="T1547" s="239">
        <f>S1547*H1547</f>
        <v>0.016407689999999999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40" t="s">
        <v>273</v>
      </c>
      <c r="AT1547" s="240" t="s">
        <v>172</v>
      </c>
      <c r="AU1547" s="240" t="s">
        <v>89</v>
      </c>
      <c r="AY1547" s="18" t="s">
        <v>170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8" t="s">
        <v>87</v>
      </c>
      <c r="BK1547" s="241">
        <f>ROUND(I1547*H1547,2)</f>
        <v>0</v>
      </c>
      <c r="BL1547" s="18" t="s">
        <v>273</v>
      </c>
      <c r="BM1547" s="240" t="s">
        <v>1387</v>
      </c>
    </row>
    <row r="1548" s="13" customFormat="1">
      <c r="A1548" s="13"/>
      <c r="B1548" s="242"/>
      <c r="C1548" s="243"/>
      <c r="D1548" s="244" t="s">
        <v>178</v>
      </c>
      <c r="E1548" s="245" t="s">
        <v>1</v>
      </c>
      <c r="F1548" s="246" t="s">
        <v>1370</v>
      </c>
      <c r="G1548" s="243"/>
      <c r="H1548" s="245" t="s">
        <v>1</v>
      </c>
      <c r="I1548" s="247"/>
      <c r="J1548" s="243"/>
      <c r="K1548" s="243"/>
      <c r="L1548" s="248"/>
      <c r="M1548" s="249"/>
      <c r="N1548" s="250"/>
      <c r="O1548" s="250"/>
      <c r="P1548" s="250"/>
      <c r="Q1548" s="250"/>
      <c r="R1548" s="250"/>
      <c r="S1548" s="250"/>
      <c r="T1548" s="25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2" t="s">
        <v>178</v>
      </c>
      <c r="AU1548" s="252" t="s">
        <v>89</v>
      </c>
      <c r="AV1548" s="13" t="s">
        <v>87</v>
      </c>
      <c r="AW1548" s="13" t="s">
        <v>36</v>
      </c>
      <c r="AX1548" s="13" t="s">
        <v>79</v>
      </c>
      <c r="AY1548" s="252" t="s">
        <v>170</v>
      </c>
    </row>
    <row r="1549" s="13" customFormat="1">
      <c r="A1549" s="13"/>
      <c r="B1549" s="242"/>
      <c r="C1549" s="243"/>
      <c r="D1549" s="244" t="s">
        <v>178</v>
      </c>
      <c r="E1549" s="245" t="s">
        <v>1</v>
      </c>
      <c r="F1549" s="246" t="s">
        <v>1388</v>
      </c>
      <c r="G1549" s="243"/>
      <c r="H1549" s="245" t="s">
        <v>1</v>
      </c>
      <c r="I1549" s="247"/>
      <c r="J1549" s="243"/>
      <c r="K1549" s="243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2" t="s">
        <v>178</v>
      </c>
      <c r="AU1549" s="252" t="s">
        <v>89</v>
      </c>
      <c r="AV1549" s="13" t="s">
        <v>87</v>
      </c>
      <c r="AW1549" s="13" t="s">
        <v>36</v>
      </c>
      <c r="AX1549" s="13" t="s">
        <v>79</v>
      </c>
      <c r="AY1549" s="252" t="s">
        <v>170</v>
      </c>
    </row>
    <row r="1550" s="14" customFormat="1">
      <c r="A1550" s="14"/>
      <c r="B1550" s="253"/>
      <c r="C1550" s="254"/>
      <c r="D1550" s="244" t="s">
        <v>178</v>
      </c>
      <c r="E1550" s="255" t="s">
        <v>1</v>
      </c>
      <c r="F1550" s="256" t="s">
        <v>1372</v>
      </c>
      <c r="G1550" s="254"/>
      <c r="H1550" s="257">
        <v>126.21299999999999</v>
      </c>
      <c r="I1550" s="258"/>
      <c r="J1550" s="254"/>
      <c r="K1550" s="254"/>
      <c r="L1550" s="259"/>
      <c r="M1550" s="260"/>
      <c r="N1550" s="261"/>
      <c r="O1550" s="261"/>
      <c r="P1550" s="261"/>
      <c r="Q1550" s="261"/>
      <c r="R1550" s="261"/>
      <c r="S1550" s="261"/>
      <c r="T1550" s="26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3" t="s">
        <v>178</v>
      </c>
      <c r="AU1550" s="263" t="s">
        <v>89</v>
      </c>
      <c r="AV1550" s="14" t="s">
        <v>89</v>
      </c>
      <c r="AW1550" s="14" t="s">
        <v>36</v>
      </c>
      <c r="AX1550" s="14" t="s">
        <v>79</v>
      </c>
      <c r="AY1550" s="263" t="s">
        <v>170</v>
      </c>
    </row>
    <row r="1551" s="15" customFormat="1">
      <c r="A1551" s="15"/>
      <c r="B1551" s="264"/>
      <c r="C1551" s="265"/>
      <c r="D1551" s="244" t="s">
        <v>178</v>
      </c>
      <c r="E1551" s="266" t="s">
        <v>1</v>
      </c>
      <c r="F1551" s="267" t="s">
        <v>183</v>
      </c>
      <c r="G1551" s="265"/>
      <c r="H1551" s="268">
        <v>126.21299999999999</v>
      </c>
      <c r="I1551" s="269"/>
      <c r="J1551" s="265"/>
      <c r="K1551" s="265"/>
      <c r="L1551" s="270"/>
      <c r="M1551" s="271"/>
      <c r="N1551" s="272"/>
      <c r="O1551" s="272"/>
      <c r="P1551" s="272"/>
      <c r="Q1551" s="272"/>
      <c r="R1551" s="272"/>
      <c r="S1551" s="272"/>
      <c r="T1551" s="273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4" t="s">
        <v>178</v>
      </c>
      <c r="AU1551" s="274" t="s">
        <v>89</v>
      </c>
      <c r="AV1551" s="15" t="s">
        <v>176</v>
      </c>
      <c r="AW1551" s="15" t="s">
        <v>36</v>
      </c>
      <c r="AX1551" s="15" t="s">
        <v>87</v>
      </c>
      <c r="AY1551" s="274" t="s">
        <v>170</v>
      </c>
    </row>
    <row r="1552" s="2" customFormat="1" ht="14.4" customHeight="1">
      <c r="A1552" s="39"/>
      <c r="B1552" s="40"/>
      <c r="C1552" s="228" t="s">
        <v>1389</v>
      </c>
      <c r="D1552" s="228" t="s">
        <v>172</v>
      </c>
      <c r="E1552" s="229" t="s">
        <v>1390</v>
      </c>
      <c r="F1552" s="230" t="s">
        <v>1391</v>
      </c>
      <c r="G1552" s="231" t="s">
        <v>175</v>
      </c>
      <c r="H1552" s="232">
        <v>63.993000000000002</v>
      </c>
      <c r="I1552" s="233"/>
      <c r="J1552" s="234">
        <f>ROUND(I1552*H1552,2)</f>
        <v>0</v>
      </c>
      <c r="K1552" s="235"/>
      <c r="L1552" s="45"/>
      <c r="M1552" s="236" t="s">
        <v>1</v>
      </c>
      <c r="N1552" s="237" t="s">
        <v>44</v>
      </c>
      <c r="O1552" s="92"/>
      <c r="P1552" s="238">
        <f>O1552*H1552</f>
        <v>0</v>
      </c>
      <c r="Q1552" s="238">
        <v>0</v>
      </c>
      <c r="R1552" s="238">
        <f>Q1552*H1552</f>
        <v>0</v>
      </c>
      <c r="S1552" s="238">
        <v>0.0040000000000000001</v>
      </c>
      <c r="T1552" s="239">
        <f>S1552*H1552</f>
        <v>0.25597200000000003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40" t="s">
        <v>273</v>
      </c>
      <c r="AT1552" s="240" t="s">
        <v>172</v>
      </c>
      <c r="AU1552" s="240" t="s">
        <v>89</v>
      </c>
      <c r="AY1552" s="18" t="s">
        <v>170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8" t="s">
        <v>87</v>
      </c>
      <c r="BK1552" s="241">
        <f>ROUND(I1552*H1552,2)</f>
        <v>0</v>
      </c>
      <c r="BL1552" s="18" t="s">
        <v>273</v>
      </c>
      <c r="BM1552" s="240" t="s">
        <v>1392</v>
      </c>
    </row>
    <row r="1553" s="13" customFormat="1">
      <c r="A1553" s="13"/>
      <c r="B1553" s="242"/>
      <c r="C1553" s="243"/>
      <c r="D1553" s="244" t="s">
        <v>178</v>
      </c>
      <c r="E1553" s="245" t="s">
        <v>1</v>
      </c>
      <c r="F1553" s="246" t="s">
        <v>179</v>
      </c>
      <c r="G1553" s="243"/>
      <c r="H1553" s="245" t="s">
        <v>1</v>
      </c>
      <c r="I1553" s="247"/>
      <c r="J1553" s="243"/>
      <c r="K1553" s="243"/>
      <c r="L1553" s="248"/>
      <c r="M1553" s="249"/>
      <c r="N1553" s="250"/>
      <c r="O1553" s="250"/>
      <c r="P1553" s="250"/>
      <c r="Q1553" s="250"/>
      <c r="R1553" s="250"/>
      <c r="S1553" s="250"/>
      <c r="T1553" s="25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2" t="s">
        <v>178</v>
      </c>
      <c r="AU1553" s="252" t="s">
        <v>89</v>
      </c>
      <c r="AV1553" s="13" t="s">
        <v>87</v>
      </c>
      <c r="AW1553" s="13" t="s">
        <v>36</v>
      </c>
      <c r="AX1553" s="13" t="s">
        <v>79</v>
      </c>
      <c r="AY1553" s="252" t="s">
        <v>170</v>
      </c>
    </row>
    <row r="1554" s="13" customFormat="1">
      <c r="A1554" s="13"/>
      <c r="B1554" s="242"/>
      <c r="C1554" s="243"/>
      <c r="D1554" s="244" t="s">
        <v>178</v>
      </c>
      <c r="E1554" s="245" t="s">
        <v>1</v>
      </c>
      <c r="F1554" s="246" t="s">
        <v>1140</v>
      </c>
      <c r="G1554" s="243"/>
      <c r="H1554" s="245" t="s">
        <v>1</v>
      </c>
      <c r="I1554" s="247"/>
      <c r="J1554" s="243"/>
      <c r="K1554" s="243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2" t="s">
        <v>178</v>
      </c>
      <c r="AU1554" s="252" t="s">
        <v>89</v>
      </c>
      <c r="AV1554" s="13" t="s">
        <v>87</v>
      </c>
      <c r="AW1554" s="13" t="s">
        <v>36</v>
      </c>
      <c r="AX1554" s="13" t="s">
        <v>79</v>
      </c>
      <c r="AY1554" s="252" t="s">
        <v>170</v>
      </c>
    </row>
    <row r="1555" s="14" customFormat="1">
      <c r="A1555" s="14"/>
      <c r="B1555" s="253"/>
      <c r="C1555" s="254"/>
      <c r="D1555" s="244" t="s">
        <v>178</v>
      </c>
      <c r="E1555" s="255" t="s">
        <v>1</v>
      </c>
      <c r="F1555" s="256" t="s">
        <v>1393</v>
      </c>
      <c r="G1555" s="254"/>
      <c r="H1555" s="257">
        <v>47.192999999999998</v>
      </c>
      <c r="I1555" s="258"/>
      <c r="J1555" s="254"/>
      <c r="K1555" s="254"/>
      <c r="L1555" s="259"/>
      <c r="M1555" s="260"/>
      <c r="N1555" s="261"/>
      <c r="O1555" s="261"/>
      <c r="P1555" s="261"/>
      <c r="Q1555" s="261"/>
      <c r="R1555" s="261"/>
      <c r="S1555" s="261"/>
      <c r="T1555" s="26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3" t="s">
        <v>178</v>
      </c>
      <c r="AU1555" s="263" t="s">
        <v>89</v>
      </c>
      <c r="AV1555" s="14" t="s">
        <v>89</v>
      </c>
      <c r="AW1555" s="14" t="s">
        <v>36</v>
      </c>
      <c r="AX1555" s="14" t="s">
        <v>79</v>
      </c>
      <c r="AY1555" s="263" t="s">
        <v>170</v>
      </c>
    </row>
    <row r="1556" s="13" customFormat="1">
      <c r="A1556" s="13"/>
      <c r="B1556" s="242"/>
      <c r="C1556" s="243"/>
      <c r="D1556" s="244" t="s">
        <v>178</v>
      </c>
      <c r="E1556" s="245" t="s">
        <v>1</v>
      </c>
      <c r="F1556" s="246" t="s">
        <v>230</v>
      </c>
      <c r="G1556" s="243"/>
      <c r="H1556" s="245" t="s">
        <v>1</v>
      </c>
      <c r="I1556" s="247"/>
      <c r="J1556" s="243"/>
      <c r="K1556" s="243"/>
      <c r="L1556" s="248"/>
      <c r="M1556" s="249"/>
      <c r="N1556" s="250"/>
      <c r="O1556" s="250"/>
      <c r="P1556" s="250"/>
      <c r="Q1556" s="250"/>
      <c r="R1556" s="250"/>
      <c r="S1556" s="250"/>
      <c r="T1556" s="25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2" t="s">
        <v>178</v>
      </c>
      <c r="AU1556" s="252" t="s">
        <v>89</v>
      </c>
      <c r="AV1556" s="13" t="s">
        <v>87</v>
      </c>
      <c r="AW1556" s="13" t="s">
        <v>36</v>
      </c>
      <c r="AX1556" s="13" t="s">
        <v>79</v>
      </c>
      <c r="AY1556" s="252" t="s">
        <v>170</v>
      </c>
    </row>
    <row r="1557" s="13" customFormat="1">
      <c r="A1557" s="13"/>
      <c r="B1557" s="242"/>
      <c r="C1557" s="243"/>
      <c r="D1557" s="244" t="s">
        <v>178</v>
      </c>
      <c r="E1557" s="245" t="s">
        <v>1</v>
      </c>
      <c r="F1557" s="246" t="s">
        <v>1142</v>
      </c>
      <c r="G1557" s="243"/>
      <c r="H1557" s="245" t="s">
        <v>1</v>
      </c>
      <c r="I1557" s="247"/>
      <c r="J1557" s="243"/>
      <c r="K1557" s="243"/>
      <c r="L1557" s="248"/>
      <c r="M1557" s="249"/>
      <c r="N1557" s="250"/>
      <c r="O1557" s="250"/>
      <c r="P1557" s="250"/>
      <c r="Q1557" s="250"/>
      <c r="R1557" s="250"/>
      <c r="S1557" s="250"/>
      <c r="T1557" s="25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2" t="s">
        <v>178</v>
      </c>
      <c r="AU1557" s="252" t="s">
        <v>89</v>
      </c>
      <c r="AV1557" s="13" t="s">
        <v>87</v>
      </c>
      <c r="AW1557" s="13" t="s">
        <v>36</v>
      </c>
      <c r="AX1557" s="13" t="s">
        <v>79</v>
      </c>
      <c r="AY1557" s="252" t="s">
        <v>170</v>
      </c>
    </row>
    <row r="1558" s="14" customFormat="1">
      <c r="A1558" s="14"/>
      <c r="B1558" s="253"/>
      <c r="C1558" s="254"/>
      <c r="D1558" s="244" t="s">
        <v>178</v>
      </c>
      <c r="E1558" s="255" t="s">
        <v>1</v>
      </c>
      <c r="F1558" s="256" t="s">
        <v>1394</v>
      </c>
      <c r="G1558" s="254"/>
      <c r="H1558" s="257">
        <v>16.800000000000001</v>
      </c>
      <c r="I1558" s="258"/>
      <c r="J1558" s="254"/>
      <c r="K1558" s="254"/>
      <c r="L1558" s="259"/>
      <c r="M1558" s="260"/>
      <c r="N1558" s="261"/>
      <c r="O1558" s="261"/>
      <c r="P1558" s="261"/>
      <c r="Q1558" s="261"/>
      <c r="R1558" s="261"/>
      <c r="S1558" s="261"/>
      <c r="T1558" s="26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3" t="s">
        <v>178</v>
      </c>
      <c r="AU1558" s="263" t="s">
        <v>89</v>
      </c>
      <c r="AV1558" s="14" t="s">
        <v>89</v>
      </c>
      <c r="AW1558" s="14" t="s">
        <v>36</v>
      </c>
      <c r="AX1558" s="14" t="s">
        <v>79</v>
      </c>
      <c r="AY1558" s="263" t="s">
        <v>170</v>
      </c>
    </row>
    <row r="1559" s="15" customFormat="1">
      <c r="A1559" s="15"/>
      <c r="B1559" s="264"/>
      <c r="C1559" s="265"/>
      <c r="D1559" s="244" t="s">
        <v>178</v>
      </c>
      <c r="E1559" s="266" t="s">
        <v>1</v>
      </c>
      <c r="F1559" s="267" t="s">
        <v>183</v>
      </c>
      <c r="G1559" s="265"/>
      <c r="H1559" s="268">
        <v>63.993000000000002</v>
      </c>
      <c r="I1559" s="269"/>
      <c r="J1559" s="265"/>
      <c r="K1559" s="265"/>
      <c r="L1559" s="270"/>
      <c r="M1559" s="271"/>
      <c r="N1559" s="272"/>
      <c r="O1559" s="272"/>
      <c r="P1559" s="272"/>
      <c r="Q1559" s="272"/>
      <c r="R1559" s="272"/>
      <c r="S1559" s="272"/>
      <c r="T1559" s="273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74" t="s">
        <v>178</v>
      </c>
      <c r="AU1559" s="274" t="s">
        <v>89</v>
      </c>
      <c r="AV1559" s="15" t="s">
        <v>176</v>
      </c>
      <c r="AW1559" s="15" t="s">
        <v>36</v>
      </c>
      <c r="AX1559" s="15" t="s">
        <v>87</v>
      </c>
      <c r="AY1559" s="274" t="s">
        <v>170</v>
      </c>
    </row>
    <row r="1560" s="2" customFormat="1" ht="24.15" customHeight="1">
      <c r="A1560" s="39"/>
      <c r="B1560" s="40"/>
      <c r="C1560" s="228" t="s">
        <v>1395</v>
      </c>
      <c r="D1560" s="228" t="s">
        <v>172</v>
      </c>
      <c r="E1560" s="229" t="s">
        <v>1396</v>
      </c>
      <c r="F1560" s="230" t="s">
        <v>1397</v>
      </c>
      <c r="G1560" s="231" t="s">
        <v>175</v>
      </c>
      <c r="H1560" s="232">
        <v>47.192999999999998</v>
      </c>
      <c r="I1560" s="233"/>
      <c r="J1560" s="234">
        <f>ROUND(I1560*H1560,2)</f>
        <v>0</v>
      </c>
      <c r="K1560" s="235"/>
      <c r="L1560" s="45"/>
      <c r="M1560" s="236" t="s">
        <v>1</v>
      </c>
      <c r="N1560" s="237" t="s">
        <v>44</v>
      </c>
      <c r="O1560" s="92"/>
      <c r="P1560" s="238">
        <f>O1560*H1560</f>
        <v>0</v>
      </c>
      <c r="Q1560" s="238">
        <v>0</v>
      </c>
      <c r="R1560" s="238">
        <f>Q1560*H1560</f>
        <v>0</v>
      </c>
      <c r="S1560" s="238">
        <v>0.00042000000000000002</v>
      </c>
      <c r="T1560" s="239">
        <f>S1560*H1560</f>
        <v>0.019821060000000001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40" t="s">
        <v>273</v>
      </c>
      <c r="AT1560" s="240" t="s">
        <v>172</v>
      </c>
      <c r="AU1560" s="240" t="s">
        <v>89</v>
      </c>
      <c r="AY1560" s="18" t="s">
        <v>170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87</v>
      </c>
      <c r="BK1560" s="241">
        <f>ROUND(I1560*H1560,2)</f>
        <v>0</v>
      </c>
      <c r="BL1560" s="18" t="s">
        <v>273</v>
      </c>
      <c r="BM1560" s="240" t="s">
        <v>1398</v>
      </c>
    </row>
    <row r="1561" s="13" customFormat="1">
      <c r="A1561" s="13"/>
      <c r="B1561" s="242"/>
      <c r="C1561" s="243"/>
      <c r="D1561" s="244" t="s">
        <v>178</v>
      </c>
      <c r="E1561" s="245" t="s">
        <v>1</v>
      </c>
      <c r="F1561" s="246" t="s">
        <v>179</v>
      </c>
      <c r="G1561" s="243"/>
      <c r="H1561" s="245" t="s">
        <v>1</v>
      </c>
      <c r="I1561" s="247"/>
      <c r="J1561" s="243"/>
      <c r="K1561" s="243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2" t="s">
        <v>178</v>
      </c>
      <c r="AU1561" s="252" t="s">
        <v>89</v>
      </c>
      <c r="AV1561" s="13" t="s">
        <v>87</v>
      </c>
      <c r="AW1561" s="13" t="s">
        <v>36</v>
      </c>
      <c r="AX1561" s="13" t="s">
        <v>79</v>
      </c>
      <c r="AY1561" s="252" t="s">
        <v>170</v>
      </c>
    </row>
    <row r="1562" s="13" customFormat="1">
      <c r="A1562" s="13"/>
      <c r="B1562" s="242"/>
      <c r="C1562" s="243"/>
      <c r="D1562" s="244" t="s">
        <v>178</v>
      </c>
      <c r="E1562" s="245" t="s">
        <v>1</v>
      </c>
      <c r="F1562" s="246" t="s">
        <v>1140</v>
      </c>
      <c r="G1562" s="243"/>
      <c r="H1562" s="245" t="s">
        <v>1</v>
      </c>
      <c r="I1562" s="247"/>
      <c r="J1562" s="243"/>
      <c r="K1562" s="243"/>
      <c r="L1562" s="248"/>
      <c r="M1562" s="249"/>
      <c r="N1562" s="250"/>
      <c r="O1562" s="250"/>
      <c r="P1562" s="250"/>
      <c r="Q1562" s="250"/>
      <c r="R1562" s="250"/>
      <c r="S1562" s="250"/>
      <c r="T1562" s="251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2" t="s">
        <v>178</v>
      </c>
      <c r="AU1562" s="252" t="s">
        <v>89</v>
      </c>
      <c r="AV1562" s="13" t="s">
        <v>87</v>
      </c>
      <c r="AW1562" s="13" t="s">
        <v>36</v>
      </c>
      <c r="AX1562" s="13" t="s">
        <v>79</v>
      </c>
      <c r="AY1562" s="252" t="s">
        <v>170</v>
      </c>
    </row>
    <row r="1563" s="14" customFormat="1">
      <c r="A1563" s="14"/>
      <c r="B1563" s="253"/>
      <c r="C1563" s="254"/>
      <c r="D1563" s="244" t="s">
        <v>178</v>
      </c>
      <c r="E1563" s="255" t="s">
        <v>1</v>
      </c>
      <c r="F1563" s="256" t="s">
        <v>1393</v>
      </c>
      <c r="G1563" s="254"/>
      <c r="H1563" s="257">
        <v>47.192999999999998</v>
      </c>
      <c r="I1563" s="258"/>
      <c r="J1563" s="254"/>
      <c r="K1563" s="254"/>
      <c r="L1563" s="259"/>
      <c r="M1563" s="260"/>
      <c r="N1563" s="261"/>
      <c r="O1563" s="261"/>
      <c r="P1563" s="261"/>
      <c r="Q1563" s="261"/>
      <c r="R1563" s="261"/>
      <c r="S1563" s="261"/>
      <c r="T1563" s="26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3" t="s">
        <v>178</v>
      </c>
      <c r="AU1563" s="263" t="s">
        <v>89</v>
      </c>
      <c r="AV1563" s="14" t="s">
        <v>89</v>
      </c>
      <c r="AW1563" s="14" t="s">
        <v>36</v>
      </c>
      <c r="AX1563" s="14" t="s">
        <v>79</v>
      </c>
      <c r="AY1563" s="263" t="s">
        <v>170</v>
      </c>
    </row>
    <row r="1564" s="15" customFormat="1">
      <c r="A1564" s="15"/>
      <c r="B1564" s="264"/>
      <c r="C1564" s="265"/>
      <c r="D1564" s="244" t="s">
        <v>178</v>
      </c>
      <c r="E1564" s="266" t="s">
        <v>1</v>
      </c>
      <c r="F1564" s="267" t="s">
        <v>183</v>
      </c>
      <c r="G1564" s="265"/>
      <c r="H1564" s="268">
        <v>47.192999999999998</v>
      </c>
      <c r="I1564" s="269"/>
      <c r="J1564" s="265"/>
      <c r="K1564" s="265"/>
      <c r="L1564" s="270"/>
      <c r="M1564" s="271"/>
      <c r="N1564" s="272"/>
      <c r="O1564" s="272"/>
      <c r="P1564" s="272"/>
      <c r="Q1564" s="272"/>
      <c r="R1564" s="272"/>
      <c r="S1564" s="272"/>
      <c r="T1564" s="273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74" t="s">
        <v>178</v>
      </c>
      <c r="AU1564" s="274" t="s">
        <v>89</v>
      </c>
      <c r="AV1564" s="15" t="s">
        <v>176</v>
      </c>
      <c r="AW1564" s="15" t="s">
        <v>36</v>
      </c>
      <c r="AX1564" s="15" t="s">
        <v>87</v>
      </c>
      <c r="AY1564" s="274" t="s">
        <v>170</v>
      </c>
    </row>
    <row r="1565" s="2" customFormat="1" ht="24.15" customHeight="1">
      <c r="A1565" s="39"/>
      <c r="B1565" s="40"/>
      <c r="C1565" s="228" t="s">
        <v>1399</v>
      </c>
      <c r="D1565" s="228" t="s">
        <v>172</v>
      </c>
      <c r="E1565" s="229" t="s">
        <v>1400</v>
      </c>
      <c r="F1565" s="230" t="s">
        <v>1401</v>
      </c>
      <c r="G1565" s="231" t="s">
        <v>352</v>
      </c>
      <c r="H1565" s="232">
        <v>35</v>
      </c>
      <c r="I1565" s="233"/>
      <c r="J1565" s="234">
        <f>ROUND(I1565*H1565,2)</f>
        <v>0</v>
      </c>
      <c r="K1565" s="235"/>
      <c r="L1565" s="45"/>
      <c r="M1565" s="236" t="s">
        <v>1</v>
      </c>
      <c r="N1565" s="237" t="s">
        <v>44</v>
      </c>
      <c r="O1565" s="92"/>
      <c r="P1565" s="238">
        <f>O1565*H1565</f>
        <v>0</v>
      </c>
      <c r="Q1565" s="238">
        <v>0</v>
      </c>
      <c r="R1565" s="238">
        <f>Q1565*H1565</f>
        <v>0</v>
      </c>
      <c r="S1565" s="238">
        <v>0.014</v>
      </c>
      <c r="T1565" s="239">
        <f>S1565*H1565</f>
        <v>0.48999999999999999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40" t="s">
        <v>273</v>
      </c>
      <c r="AT1565" s="240" t="s">
        <v>172</v>
      </c>
      <c r="AU1565" s="240" t="s">
        <v>89</v>
      </c>
      <c r="AY1565" s="18" t="s">
        <v>170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8" t="s">
        <v>87</v>
      </c>
      <c r="BK1565" s="241">
        <f>ROUND(I1565*H1565,2)</f>
        <v>0</v>
      </c>
      <c r="BL1565" s="18" t="s">
        <v>273</v>
      </c>
      <c r="BM1565" s="240" t="s">
        <v>1402</v>
      </c>
    </row>
    <row r="1566" s="13" customFormat="1">
      <c r="A1566" s="13"/>
      <c r="B1566" s="242"/>
      <c r="C1566" s="243"/>
      <c r="D1566" s="244" t="s">
        <v>178</v>
      </c>
      <c r="E1566" s="245" t="s">
        <v>1</v>
      </c>
      <c r="F1566" s="246" t="s">
        <v>1377</v>
      </c>
      <c r="G1566" s="243"/>
      <c r="H1566" s="245" t="s">
        <v>1</v>
      </c>
      <c r="I1566" s="247"/>
      <c r="J1566" s="243"/>
      <c r="K1566" s="243"/>
      <c r="L1566" s="248"/>
      <c r="M1566" s="249"/>
      <c r="N1566" s="250"/>
      <c r="O1566" s="250"/>
      <c r="P1566" s="250"/>
      <c r="Q1566" s="250"/>
      <c r="R1566" s="250"/>
      <c r="S1566" s="250"/>
      <c r="T1566" s="25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2" t="s">
        <v>178</v>
      </c>
      <c r="AU1566" s="252" t="s">
        <v>89</v>
      </c>
      <c r="AV1566" s="13" t="s">
        <v>87</v>
      </c>
      <c r="AW1566" s="13" t="s">
        <v>36</v>
      </c>
      <c r="AX1566" s="13" t="s">
        <v>79</v>
      </c>
      <c r="AY1566" s="252" t="s">
        <v>170</v>
      </c>
    </row>
    <row r="1567" s="13" customFormat="1">
      <c r="A1567" s="13"/>
      <c r="B1567" s="242"/>
      <c r="C1567" s="243"/>
      <c r="D1567" s="244" t="s">
        <v>178</v>
      </c>
      <c r="E1567" s="245" t="s">
        <v>1</v>
      </c>
      <c r="F1567" s="246" t="s">
        <v>1403</v>
      </c>
      <c r="G1567" s="243"/>
      <c r="H1567" s="245" t="s">
        <v>1</v>
      </c>
      <c r="I1567" s="247"/>
      <c r="J1567" s="243"/>
      <c r="K1567" s="243"/>
      <c r="L1567" s="248"/>
      <c r="M1567" s="249"/>
      <c r="N1567" s="250"/>
      <c r="O1567" s="250"/>
      <c r="P1567" s="250"/>
      <c r="Q1567" s="250"/>
      <c r="R1567" s="250"/>
      <c r="S1567" s="250"/>
      <c r="T1567" s="25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2" t="s">
        <v>178</v>
      </c>
      <c r="AU1567" s="252" t="s">
        <v>89</v>
      </c>
      <c r="AV1567" s="13" t="s">
        <v>87</v>
      </c>
      <c r="AW1567" s="13" t="s">
        <v>36</v>
      </c>
      <c r="AX1567" s="13" t="s">
        <v>79</v>
      </c>
      <c r="AY1567" s="252" t="s">
        <v>170</v>
      </c>
    </row>
    <row r="1568" s="14" customFormat="1">
      <c r="A1568" s="14"/>
      <c r="B1568" s="253"/>
      <c r="C1568" s="254"/>
      <c r="D1568" s="244" t="s">
        <v>178</v>
      </c>
      <c r="E1568" s="255" t="s">
        <v>1</v>
      </c>
      <c r="F1568" s="256" t="s">
        <v>1404</v>
      </c>
      <c r="G1568" s="254"/>
      <c r="H1568" s="257">
        <v>35</v>
      </c>
      <c r="I1568" s="258"/>
      <c r="J1568" s="254"/>
      <c r="K1568" s="254"/>
      <c r="L1568" s="259"/>
      <c r="M1568" s="260"/>
      <c r="N1568" s="261"/>
      <c r="O1568" s="261"/>
      <c r="P1568" s="261"/>
      <c r="Q1568" s="261"/>
      <c r="R1568" s="261"/>
      <c r="S1568" s="261"/>
      <c r="T1568" s="26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3" t="s">
        <v>178</v>
      </c>
      <c r="AU1568" s="263" t="s">
        <v>89</v>
      </c>
      <c r="AV1568" s="14" t="s">
        <v>89</v>
      </c>
      <c r="AW1568" s="14" t="s">
        <v>36</v>
      </c>
      <c r="AX1568" s="14" t="s">
        <v>79</v>
      </c>
      <c r="AY1568" s="263" t="s">
        <v>170</v>
      </c>
    </row>
    <row r="1569" s="15" customFormat="1">
      <c r="A1569" s="15"/>
      <c r="B1569" s="264"/>
      <c r="C1569" s="265"/>
      <c r="D1569" s="244" t="s">
        <v>178</v>
      </c>
      <c r="E1569" s="266" t="s">
        <v>1</v>
      </c>
      <c r="F1569" s="267" t="s">
        <v>183</v>
      </c>
      <c r="G1569" s="265"/>
      <c r="H1569" s="268">
        <v>35</v>
      </c>
      <c r="I1569" s="269"/>
      <c r="J1569" s="265"/>
      <c r="K1569" s="265"/>
      <c r="L1569" s="270"/>
      <c r="M1569" s="271"/>
      <c r="N1569" s="272"/>
      <c r="O1569" s="272"/>
      <c r="P1569" s="272"/>
      <c r="Q1569" s="272"/>
      <c r="R1569" s="272"/>
      <c r="S1569" s="272"/>
      <c r="T1569" s="273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4" t="s">
        <v>178</v>
      </c>
      <c r="AU1569" s="274" t="s">
        <v>89</v>
      </c>
      <c r="AV1569" s="15" t="s">
        <v>176</v>
      </c>
      <c r="AW1569" s="15" t="s">
        <v>36</v>
      </c>
      <c r="AX1569" s="15" t="s">
        <v>87</v>
      </c>
      <c r="AY1569" s="274" t="s">
        <v>170</v>
      </c>
    </row>
    <row r="1570" s="2" customFormat="1" ht="14.4" customHeight="1">
      <c r="A1570" s="39"/>
      <c r="B1570" s="40"/>
      <c r="C1570" s="228" t="s">
        <v>1405</v>
      </c>
      <c r="D1570" s="228" t="s">
        <v>172</v>
      </c>
      <c r="E1570" s="229" t="s">
        <v>1406</v>
      </c>
      <c r="F1570" s="230" t="s">
        <v>1407</v>
      </c>
      <c r="G1570" s="231" t="s">
        <v>175</v>
      </c>
      <c r="H1570" s="232">
        <v>29.600000000000001</v>
      </c>
      <c r="I1570" s="233"/>
      <c r="J1570" s="234">
        <f>ROUND(I1570*H1570,2)</f>
        <v>0</v>
      </c>
      <c r="K1570" s="235"/>
      <c r="L1570" s="45"/>
      <c r="M1570" s="236" t="s">
        <v>1</v>
      </c>
      <c r="N1570" s="237" t="s">
        <v>44</v>
      </c>
      <c r="O1570" s="92"/>
      <c r="P1570" s="238">
        <f>O1570*H1570</f>
        <v>0</v>
      </c>
      <c r="Q1570" s="238">
        <v>0</v>
      </c>
      <c r="R1570" s="238">
        <f>Q1570*H1570</f>
        <v>0</v>
      </c>
      <c r="S1570" s="238">
        <v>0.01</v>
      </c>
      <c r="T1570" s="239">
        <f>S1570*H1570</f>
        <v>0.29600000000000004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40" t="s">
        <v>273</v>
      </c>
      <c r="AT1570" s="240" t="s">
        <v>172</v>
      </c>
      <c r="AU1570" s="240" t="s">
        <v>89</v>
      </c>
      <c r="AY1570" s="18" t="s">
        <v>170</v>
      </c>
      <c r="BE1570" s="241">
        <f>IF(N1570="základní",J1570,0)</f>
        <v>0</v>
      </c>
      <c r="BF1570" s="241">
        <f>IF(N1570="snížená",J1570,0)</f>
        <v>0</v>
      </c>
      <c r="BG1570" s="241">
        <f>IF(N1570="zákl. přenesená",J1570,0)</f>
        <v>0</v>
      </c>
      <c r="BH1570" s="241">
        <f>IF(N1570="sníž. přenesená",J1570,0)</f>
        <v>0</v>
      </c>
      <c r="BI1570" s="241">
        <f>IF(N1570="nulová",J1570,0)</f>
        <v>0</v>
      </c>
      <c r="BJ1570" s="18" t="s">
        <v>87</v>
      </c>
      <c r="BK1570" s="241">
        <f>ROUND(I1570*H1570,2)</f>
        <v>0</v>
      </c>
      <c r="BL1570" s="18" t="s">
        <v>273</v>
      </c>
      <c r="BM1570" s="240" t="s">
        <v>1408</v>
      </c>
    </row>
    <row r="1571" s="13" customFormat="1">
      <c r="A1571" s="13"/>
      <c r="B1571" s="242"/>
      <c r="C1571" s="243"/>
      <c r="D1571" s="244" t="s">
        <v>178</v>
      </c>
      <c r="E1571" s="245" t="s">
        <v>1</v>
      </c>
      <c r="F1571" s="246" t="s">
        <v>1377</v>
      </c>
      <c r="G1571" s="243"/>
      <c r="H1571" s="245" t="s">
        <v>1</v>
      </c>
      <c r="I1571" s="247"/>
      <c r="J1571" s="243"/>
      <c r="K1571" s="243"/>
      <c r="L1571" s="248"/>
      <c r="M1571" s="249"/>
      <c r="N1571" s="250"/>
      <c r="O1571" s="250"/>
      <c r="P1571" s="250"/>
      <c r="Q1571" s="250"/>
      <c r="R1571" s="250"/>
      <c r="S1571" s="250"/>
      <c r="T1571" s="25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2" t="s">
        <v>178</v>
      </c>
      <c r="AU1571" s="252" t="s">
        <v>89</v>
      </c>
      <c r="AV1571" s="13" t="s">
        <v>87</v>
      </c>
      <c r="AW1571" s="13" t="s">
        <v>36</v>
      </c>
      <c r="AX1571" s="13" t="s">
        <v>79</v>
      </c>
      <c r="AY1571" s="252" t="s">
        <v>170</v>
      </c>
    </row>
    <row r="1572" s="13" customFormat="1">
      <c r="A1572" s="13"/>
      <c r="B1572" s="242"/>
      <c r="C1572" s="243"/>
      <c r="D1572" s="244" t="s">
        <v>178</v>
      </c>
      <c r="E1572" s="245" t="s">
        <v>1</v>
      </c>
      <c r="F1572" s="246" t="s">
        <v>1409</v>
      </c>
      <c r="G1572" s="243"/>
      <c r="H1572" s="245" t="s">
        <v>1</v>
      </c>
      <c r="I1572" s="247"/>
      <c r="J1572" s="243"/>
      <c r="K1572" s="243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178</v>
      </c>
      <c r="AU1572" s="252" t="s">
        <v>89</v>
      </c>
      <c r="AV1572" s="13" t="s">
        <v>87</v>
      </c>
      <c r="AW1572" s="13" t="s">
        <v>36</v>
      </c>
      <c r="AX1572" s="13" t="s">
        <v>79</v>
      </c>
      <c r="AY1572" s="252" t="s">
        <v>170</v>
      </c>
    </row>
    <row r="1573" s="14" customFormat="1">
      <c r="A1573" s="14"/>
      <c r="B1573" s="253"/>
      <c r="C1573" s="254"/>
      <c r="D1573" s="244" t="s">
        <v>178</v>
      </c>
      <c r="E1573" s="255" t="s">
        <v>1</v>
      </c>
      <c r="F1573" s="256" t="s">
        <v>1410</v>
      </c>
      <c r="G1573" s="254"/>
      <c r="H1573" s="257">
        <v>29.600000000000001</v>
      </c>
      <c r="I1573" s="258"/>
      <c r="J1573" s="254"/>
      <c r="K1573" s="254"/>
      <c r="L1573" s="259"/>
      <c r="M1573" s="260"/>
      <c r="N1573" s="261"/>
      <c r="O1573" s="261"/>
      <c r="P1573" s="261"/>
      <c r="Q1573" s="261"/>
      <c r="R1573" s="261"/>
      <c r="S1573" s="261"/>
      <c r="T1573" s="26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3" t="s">
        <v>178</v>
      </c>
      <c r="AU1573" s="263" t="s">
        <v>89</v>
      </c>
      <c r="AV1573" s="14" t="s">
        <v>89</v>
      </c>
      <c r="AW1573" s="14" t="s">
        <v>36</v>
      </c>
      <c r="AX1573" s="14" t="s">
        <v>79</v>
      </c>
      <c r="AY1573" s="263" t="s">
        <v>170</v>
      </c>
    </row>
    <row r="1574" s="15" customFormat="1">
      <c r="A1574" s="15"/>
      <c r="B1574" s="264"/>
      <c r="C1574" s="265"/>
      <c r="D1574" s="244" t="s">
        <v>178</v>
      </c>
      <c r="E1574" s="266" t="s">
        <v>1</v>
      </c>
      <c r="F1574" s="267" t="s">
        <v>183</v>
      </c>
      <c r="G1574" s="265"/>
      <c r="H1574" s="268">
        <v>29.600000000000001</v>
      </c>
      <c r="I1574" s="269"/>
      <c r="J1574" s="265"/>
      <c r="K1574" s="265"/>
      <c r="L1574" s="270"/>
      <c r="M1574" s="271"/>
      <c r="N1574" s="272"/>
      <c r="O1574" s="272"/>
      <c r="P1574" s="272"/>
      <c r="Q1574" s="272"/>
      <c r="R1574" s="272"/>
      <c r="S1574" s="272"/>
      <c r="T1574" s="273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74" t="s">
        <v>178</v>
      </c>
      <c r="AU1574" s="274" t="s">
        <v>89</v>
      </c>
      <c r="AV1574" s="15" t="s">
        <v>176</v>
      </c>
      <c r="AW1574" s="15" t="s">
        <v>36</v>
      </c>
      <c r="AX1574" s="15" t="s">
        <v>87</v>
      </c>
      <c r="AY1574" s="274" t="s">
        <v>170</v>
      </c>
    </row>
    <row r="1575" s="2" customFormat="1" ht="24.15" customHeight="1">
      <c r="A1575" s="39"/>
      <c r="B1575" s="40"/>
      <c r="C1575" s="228" t="s">
        <v>1411</v>
      </c>
      <c r="D1575" s="228" t="s">
        <v>172</v>
      </c>
      <c r="E1575" s="229" t="s">
        <v>1412</v>
      </c>
      <c r="F1575" s="230" t="s">
        <v>1413</v>
      </c>
      <c r="G1575" s="231" t="s">
        <v>175</v>
      </c>
      <c r="H1575" s="232">
        <v>22.640000000000001</v>
      </c>
      <c r="I1575" s="233"/>
      <c r="J1575" s="234">
        <f>ROUND(I1575*H1575,2)</f>
        <v>0</v>
      </c>
      <c r="K1575" s="235"/>
      <c r="L1575" s="45"/>
      <c r="M1575" s="236" t="s">
        <v>1</v>
      </c>
      <c r="N1575" s="237" t="s">
        <v>44</v>
      </c>
      <c r="O1575" s="92"/>
      <c r="P1575" s="238">
        <f>O1575*H1575</f>
        <v>0</v>
      </c>
      <c r="Q1575" s="238">
        <v>0</v>
      </c>
      <c r="R1575" s="238">
        <f>Q1575*H1575</f>
        <v>0</v>
      </c>
      <c r="S1575" s="238">
        <v>0.012500000000000001</v>
      </c>
      <c r="T1575" s="239">
        <f>S1575*H1575</f>
        <v>0.28300000000000003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40" t="s">
        <v>273</v>
      </c>
      <c r="AT1575" s="240" t="s">
        <v>172</v>
      </c>
      <c r="AU1575" s="240" t="s">
        <v>89</v>
      </c>
      <c r="AY1575" s="18" t="s">
        <v>170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87</v>
      </c>
      <c r="BK1575" s="241">
        <f>ROUND(I1575*H1575,2)</f>
        <v>0</v>
      </c>
      <c r="BL1575" s="18" t="s">
        <v>273</v>
      </c>
      <c r="BM1575" s="240" t="s">
        <v>1414</v>
      </c>
    </row>
    <row r="1576" s="13" customFormat="1">
      <c r="A1576" s="13"/>
      <c r="B1576" s="242"/>
      <c r="C1576" s="243"/>
      <c r="D1576" s="244" t="s">
        <v>178</v>
      </c>
      <c r="E1576" s="245" t="s">
        <v>1</v>
      </c>
      <c r="F1576" s="246" t="s">
        <v>179</v>
      </c>
      <c r="G1576" s="243"/>
      <c r="H1576" s="245" t="s">
        <v>1</v>
      </c>
      <c r="I1576" s="247"/>
      <c r="J1576" s="243"/>
      <c r="K1576" s="243"/>
      <c r="L1576" s="248"/>
      <c r="M1576" s="249"/>
      <c r="N1576" s="250"/>
      <c r="O1576" s="250"/>
      <c r="P1576" s="250"/>
      <c r="Q1576" s="250"/>
      <c r="R1576" s="250"/>
      <c r="S1576" s="250"/>
      <c r="T1576" s="251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2" t="s">
        <v>178</v>
      </c>
      <c r="AU1576" s="252" t="s">
        <v>89</v>
      </c>
      <c r="AV1576" s="13" t="s">
        <v>87</v>
      </c>
      <c r="AW1576" s="13" t="s">
        <v>36</v>
      </c>
      <c r="AX1576" s="13" t="s">
        <v>79</v>
      </c>
      <c r="AY1576" s="252" t="s">
        <v>170</v>
      </c>
    </row>
    <row r="1577" s="13" customFormat="1">
      <c r="A1577" s="13"/>
      <c r="B1577" s="242"/>
      <c r="C1577" s="243"/>
      <c r="D1577" s="244" t="s">
        <v>178</v>
      </c>
      <c r="E1577" s="245" t="s">
        <v>1</v>
      </c>
      <c r="F1577" s="246" t="s">
        <v>1415</v>
      </c>
      <c r="G1577" s="243"/>
      <c r="H1577" s="245" t="s">
        <v>1</v>
      </c>
      <c r="I1577" s="247"/>
      <c r="J1577" s="243"/>
      <c r="K1577" s="243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2" t="s">
        <v>178</v>
      </c>
      <c r="AU1577" s="252" t="s">
        <v>89</v>
      </c>
      <c r="AV1577" s="13" t="s">
        <v>87</v>
      </c>
      <c r="AW1577" s="13" t="s">
        <v>36</v>
      </c>
      <c r="AX1577" s="13" t="s">
        <v>79</v>
      </c>
      <c r="AY1577" s="252" t="s">
        <v>170</v>
      </c>
    </row>
    <row r="1578" s="14" customFormat="1">
      <c r="A1578" s="14"/>
      <c r="B1578" s="253"/>
      <c r="C1578" s="254"/>
      <c r="D1578" s="244" t="s">
        <v>178</v>
      </c>
      <c r="E1578" s="255" t="s">
        <v>1</v>
      </c>
      <c r="F1578" s="256" t="s">
        <v>1416</v>
      </c>
      <c r="G1578" s="254"/>
      <c r="H1578" s="257">
        <v>22.640000000000001</v>
      </c>
      <c r="I1578" s="258"/>
      <c r="J1578" s="254"/>
      <c r="K1578" s="254"/>
      <c r="L1578" s="259"/>
      <c r="M1578" s="260"/>
      <c r="N1578" s="261"/>
      <c r="O1578" s="261"/>
      <c r="P1578" s="261"/>
      <c r="Q1578" s="261"/>
      <c r="R1578" s="261"/>
      <c r="S1578" s="261"/>
      <c r="T1578" s="26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3" t="s">
        <v>178</v>
      </c>
      <c r="AU1578" s="263" t="s">
        <v>89</v>
      </c>
      <c r="AV1578" s="14" t="s">
        <v>89</v>
      </c>
      <c r="AW1578" s="14" t="s">
        <v>36</v>
      </c>
      <c r="AX1578" s="14" t="s">
        <v>79</v>
      </c>
      <c r="AY1578" s="263" t="s">
        <v>170</v>
      </c>
    </row>
    <row r="1579" s="15" customFormat="1">
      <c r="A1579" s="15"/>
      <c r="B1579" s="264"/>
      <c r="C1579" s="265"/>
      <c r="D1579" s="244" t="s">
        <v>178</v>
      </c>
      <c r="E1579" s="266" t="s">
        <v>1</v>
      </c>
      <c r="F1579" s="267" t="s">
        <v>183</v>
      </c>
      <c r="G1579" s="265"/>
      <c r="H1579" s="268">
        <v>22.640000000000001</v>
      </c>
      <c r="I1579" s="269"/>
      <c r="J1579" s="265"/>
      <c r="K1579" s="265"/>
      <c r="L1579" s="270"/>
      <c r="M1579" s="271"/>
      <c r="N1579" s="272"/>
      <c r="O1579" s="272"/>
      <c r="P1579" s="272"/>
      <c r="Q1579" s="272"/>
      <c r="R1579" s="272"/>
      <c r="S1579" s="272"/>
      <c r="T1579" s="273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74" t="s">
        <v>178</v>
      </c>
      <c r="AU1579" s="274" t="s">
        <v>89</v>
      </c>
      <c r="AV1579" s="15" t="s">
        <v>176</v>
      </c>
      <c r="AW1579" s="15" t="s">
        <v>36</v>
      </c>
      <c r="AX1579" s="15" t="s">
        <v>87</v>
      </c>
      <c r="AY1579" s="274" t="s">
        <v>170</v>
      </c>
    </row>
    <row r="1580" s="2" customFormat="1" ht="24.15" customHeight="1">
      <c r="A1580" s="39"/>
      <c r="B1580" s="40"/>
      <c r="C1580" s="228" t="s">
        <v>1417</v>
      </c>
      <c r="D1580" s="228" t="s">
        <v>172</v>
      </c>
      <c r="E1580" s="229" t="s">
        <v>1418</v>
      </c>
      <c r="F1580" s="230" t="s">
        <v>1419</v>
      </c>
      <c r="G1580" s="231" t="s">
        <v>175</v>
      </c>
      <c r="H1580" s="232">
        <v>64.599999999999994</v>
      </c>
      <c r="I1580" s="233"/>
      <c r="J1580" s="234">
        <f>ROUND(I1580*H1580,2)</f>
        <v>0</v>
      </c>
      <c r="K1580" s="235"/>
      <c r="L1580" s="45"/>
      <c r="M1580" s="236" t="s">
        <v>1</v>
      </c>
      <c r="N1580" s="237" t="s">
        <v>44</v>
      </c>
      <c r="O1580" s="92"/>
      <c r="P1580" s="238">
        <f>O1580*H1580</f>
        <v>0</v>
      </c>
      <c r="Q1580" s="238">
        <v>0</v>
      </c>
      <c r="R1580" s="238">
        <f>Q1580*H1580</f>
        <v>0</v>
      </c>
      <c r="S1580" s="238">
        <v>0.012800000000000001</v>
      </c>
      <c r="T1580" s="239">
        <f>S1580*H1580</f>
        <v>0.82687999999999995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40" t="s">
        <v>273</v>
      </c>
      <c r="AT1580" s="240" t="s">
        <v>172</v>
      </c>
      <c r="AU1580" s="240" t="s">
        <v>89</v>
      </c>
      <c r="AY1580" s="18" t="s">
        <v>170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8" t="s">
        <v>87</v>
      </c>
      <c r="BK1580" s="241">
        <f>ROUND(I1580*H1580,2)</f>
        <v>0</v>
      </c>
      <c r="BL1580" s="18" t="s">
        <v>273</v>
      </c>
      <c r="BM1580" s="240" t="s">
        <v>1420</v>
      </c>
    </row>
    <row r="1581" s="13" customFormat="1">
      <c r="A1581" s="13"/>
      <c r="B1581" s="242"/>
      <c r="C1581" s="243"/>
      <c r="D1581" s="244" t="s">
        <v>178</v>
      </c>
      <c r="E1581" s="245" t="s">
        <v>1</v>
      </c>
      <c r="F1581" s="246" t="s">
        <v>179</v>
      </c>
      <c r="G1581" s="243"/>
      <c r="H1581" s="245" t="s">
        <v>1</v>
      </c>
      <c r="I1581" s="247"/>
      <c r="J1581" s="243"/>
      <c r="K1581" s="243"/>
      <c r="L1581" s="248"/>
      <c r="M1581" s="249"/>
      <c r="N1581" s="250"/>
      <c r="O1581" s="250"/>
      <c r="P1581" s="250"/>
      <c r="Q1581" s="250"/>
      <c r="R1581" s="250"/>
      <c r="S1581" s="250"/>
      <c r="T1581" s="251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2" t="s">
        <v>178</v>
      </c>
      <c r="AU1581" s="252" t="s">
        <v>89</v>
      </c>
      <c r="AV1581" s="13" t="s">
        <v>87</v>
      </c>
      <c r="AW1581" s="13" t="s">
        <v>36</v>
      </c>
      <c r="AX1581" s="13" t="s">
        <v>79</v>
      </c>
      <c r="AY1581" s="252" t="s">
        <v>170</v>
      </c>
    </row>
    <row r="1582" s="13" customFormat="1">
      <c r="A1582" s="13"/>
      <c r="B1582" s="242"/>
      <c r="C1582" s="243"/>
      <c r="D1582" s="244" t="s">
        <v>178</v>
      </c>
      <c r="E1582" s="245" t="s">
        <v>1</v>
      </c>
      <c r="F1582" s="246" t="s">
        <v>1421</v>
      </c>
      <c r="G1582" s="243"/>
      <c r="H1582" s="245" t="s">
        <v>1</v>
      </c>
      <c r="I1582" s="247"/>
      <c r="J1582" s="243"/>
      <c r="K1582" s="243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2" t="s">
        <v>178</v>
      </c>
      <c r="AU1582" s="252" t="s">
        <v>89</v>
      </c>
      <c r="AV1582" s="13" t="s">
        <v>87</v>
      </c>
      <c r="AW1582" s="13" t="s">
        <v>36</v>
      </c>
      <c r="AX1582" s="13" t="s">
        <v>79</v>
      </c>
      <c r="AY1582" s="252" t="s">
        <v>170</v>
      </c>
    </row>
    <row r="1583" s="14" customFormat="1">
      <c r="A1583" s="14"/>
      <c r="B1583" s="253"/>
      <c r="C1583" s="254"/>
      <c r="D1583" s="244" t="s">
        <v>178</v>
      </c>
      <c r="E1583" s="255" t="s">
        <v>1</v>
      </c>
      <c r="F1583" s="256" t="s">
        <v>1422</v>
      </c>
      <c r="G1583" s="254"/>
      <c r="H1583" s="257">
        <v>64.599999999999994</v>
      </c>
      <c r="I1583" s="258"/>
      <c r="J1583" s="254"/>
      <c r="K1583" s="254"/>
      <c r="L1583" s="259"/>
      <c r="M1583" s="260"/>
      <c r="N1583" s="261"/>
      <c r="O1583" s="261"/>
      <c r="P1583" s="261"/>
      <c r="Q1583" s="261"/>
      <c r="R1583" s="261"/>
      <c r="S1583" s="261"/>
      <c r="T1583" s="26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3" t="s">
        <v>178</v>
      </c>
      <c r="AU1583" s="263" t="s">
        <v>89</v>
      </c>
      <c r="AV1583" s="14" t="s">
        <v>89</v>
      </c>
      <c r="AW1583" s="14" t="s">
        <v>36</v>
      </c>
      <c r="AX1583" s="14" t="s">
        <v>79</v>
      </c>
      <c r="AY1583" s="263" t="s">
        <v>170</v>
      </c>
    </row>
    <row r="1584" s="15" customFormat="1">
      <c r="A1584" s="15"/>
      <c r="B1584" s="264"/>
      <c r="C1584" s="265"/>
      <c r="D1584" s="244" t="s">
        <v>178</v>
      </c>
      <c r="E1584" s="266" t="s">
        <v>1</v>
      </c>
      <c r="F1584" s="267" t="s">
        <v>183</v>
      </c>
      <c r="G1584" s="265"/>
      <c r="H1584" s="268">
        <v>64.599999999999994</v>
      </c>
      <c r="I1584" s="269"/>
      <c r="J1584" s="265"/>
      <c r="K1584" s="265"/>
      <c r="L1584" s="270"/>
      <c r="M1584" s="271"/>
      <c r="N1584" s="272"/>
      <c r="O1584" s="272"/>
      <c r="P1584" s="272"/>
      <c r="Q1584" s="272"/>
      <c r="R1584" s="272"/>
      <c r="S1584" s="272"/>
      <c r="T1584" s="273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74" t="s">
        <v>178</v>
      </c>
      <c r="AU1584" s="274" t="s">
        <v>89</v>
      </c>
      <c r="AV1584" s="15" t="s">
        <v>176</v>
      </c>
      <c r="AW1584" s="15" t="s">
        <v>36</v>
      </c>
      <c r="AX1584" s="15" t="s">
        <v>87</v>
      </c>
      <c r="AY1584" s="274" t="s">
        <v>170</v>
      </c>
    </row>
    <row r="1585" s="2" customFormat="1" ht="24.15" customHeight="1">
      <c r="A1585" s="39"/>
      <c r="B1585" s="40"/>
      <c r="C1585" s="228" t="s">
        <v>1423</v>
      </c>
      <c r="D1585" s="228" t="s">
        <v>172</v>
      </c>
      <c r="E1585" s="229" t="s">
        <v>1424</v>
      </c>
      <c r="F1585" s="230" t="s">
        <v>1425</v>
      </c>
      <c r="G1585" s="231" t="s">
        <v>1337</v>
      </c>
      <c r="H1585" s="232">
        <v>6</v>
      </c>
      <c r="I1585" s="233"/>
      <c r="J1585" s="234">
        <f>ROUND(I1585*H1585,2)</f>
        <v>0</v>
      </c>
      <c r="K1585" s="235"/>
      <c r="L1585" s="45"/>
      <c r="M1585" s="236" t="s">
        <v>1</v>
      </c>
      <c r="N1585" s="237" t="s">
        <v>44</v>
      </c>
      <c r="O1585" s="92"/>
      <c r="P1585" s="238">
        <f>O1585*H1585</f>
        <v>0</v>
      </c>
      <c r="Q1585" s="238">
        <v>0</v>
      </c>
      <c r="R1585" s="238">
        <f>Q1585*H1585</f>
        <v>0</v>
      </c>
      <c r="S1585" s="238">
        <v>0.001</v>
      </c>
      <c r="T1585" s="239">
        <f>S1585*H1585</f>
        <v>0.0060000000000000001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40" t="s">
        <v>273</v>
      </c>
      <c r="AT1585" s="240" t="s">
        <v>172</v>
      </c>
      <c r="AU1585" s="240" t="s">
        <v>89</v>
      </c>
      <c r="AY1585" s="18" t="s">
        <v>170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87</v>
      </c>
      <c r="BK1585" s="241">
        <f>ROUND(I1585*H1585,2)</f>
        <v>0</v>
      </c>
      <c r="BL1585" s="18" t="s">
        <v>273</v>
      </c>
      <c r="BM1585" s="240" t="s">
        <v>1426</v>
      </c>
    </row>
    <row r="1586" s="13" customFormat="1">
      <c r="A1586" s="13"/>
      <c r="B1586" s="242"/>
      <c r="C1586" s="243"/>
      <c r="D1586" s="244" t="s">
        <v>178</v>
      </c>
      <c r="E1586" s="245" t="s">
        <v>1</v>
      </c>
      <c r="F1586" s="246" t="s">
        <v>1099</v>
      </c>
      <c r="G1586" s="243"/>
      <c r="H1586" s="245" t="s">
        <v>1</v>
      </c>
      <c r="I1586" s="247"/>
      <c r="J1586" s="243"/>
      <c r="K1586" s="243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178</v>
      </c>
      <c r="AU1586" s="252" t="s">
        <v>89</v>
      </c>
      <c r="AV1586" s="13" t="s">
        <v>87</v>
      </c>
      <c r="AW1586" s="13" t="s">
        <v>36</v>
      </c>
      <c r="AX1586" s="13" t="s">
        <v>79</v>
      </c>
      <c r="AY1586" s="252" t="s">
        <v>170</v>
      </c>
    </row>
    <row r="1587" s="13" customFormat="1">
      <c r="A1587" s="13"/>
      <c r="B1587" s="242"/>
      <c r="C1587" s="243"/>
      <c r="D1587" s="244" t="s">
        <v>178</v>
      </c>
      <c r="E1587" s="245" t="s">
        <v>1</v>
      </c>
      <c r="F1587" s="246" t="s">
        <v>1427</v>
      </c>
      <c r="G1587" s="243"/>
      <c r="H1587" s="245" t="s">
        <v>1</v>
      </c>
      <c r="I1587" s="247"/>
      <c r="J1587" s="243"/>
      <c r="K1587" s="243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178</v>
      </c>
      <c r="AU1587" s="252" t="s">
        <v>89</v>
      </c>
      <c r="AV1587" s="13" t="s">
        <v>87</v>
      </c>
      <c r="AW1587" s="13" t="s">
        <v>36</v>
      </c>
      <c r="AX1587" s="13" t="s">
        <v>79</v>
      </c>
      <c r="AY1587" s="252" t="s">
        <v>170</v>
      </c>
    </row>
    <row r="1588" s="14" customFormat="1">
      <c r="A1588" s="14"/>
      <c r="B1588" s="253"/>
      <c r="C1588" s="254"/>
      <c r="D1588" s="244" t="s">
        <v>178</v>
      </c>
      <c r="E1588" s="255" t="s">
        <v>1</v>
      </c>
      <c r="F1588" s="256" t="s">
        <v>213</v>
      </c>
      <c r="G1588" s="254"/>
      <c r="H1588" s="257">
        <v>6</v>
      </c>
      <c r="I1588" s="258"/>
      <c r="J1588" s="254"/>
      <c r="K1588" s="254"/>
      <c r="L1588" s="259"/>
      <c r="M1588" s="260"/>
      <c r="N1588" s="261"/>
      <c r="O1588" s="261"/>
      <c r="P1588" s="261"/>
      <c r="Q1588" s="261"/>
      <c r="R1588" s="261"/>
      <c r="S1588" s="261"/>
      <c r="T1588" s="26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3" t="s">
        <v>178</v>
      </c>
      <c r="AU1588" s="263" t="s">
        <v>89</v>
      </c>
      <c r="AV1588" s="14" t="s">
        <v>89</v>
      </c>
      <c r="AW1588" s="14" t="s">
        <v>36</v>
      </c>
      <c r="AX1588" s="14" t="s">
        <v>79</v>
      </c>
      <c r="AY1588" s="263" t="s">
        <v>170</v>
      </c>
    </row>
    <row r="1589" s="15" customFormat="1">
      <c r="A1589" s="15"/>
      <c r="B1589" s="264"/>
      <c r="C1589" s="265"/>
      <c r="D1589" s="244" t="s">
        <v>178</v>
      </c>
      <c r="E1589" s="266" t="s">
        <v>1</v>
      </c>
      <c r="F1589" s="267" t="s">
        <v>183</v>
      </c>
      <c r="G1589" s="265"/>
      <c r="H1589" s="268">
        <v>6</v>
      </c>
      <c r="I1589" s="269"/>
      <c r="J1589" s="265"/>
      <c r="K1589" s="265"/>
      <c r="L1589" s="270"/>
      <c r="M1589" s="271"/>
      <c r="N1589" s="272"/>
      <c r="O1589" s="272"/>
      <c r="P1589" s="272"/>
      <c r="Q1589" s="272"/>
      <c r="R1589" s="272"/>
      <c r="S1589" s="272"/>
      <c r="T1589" s="273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4" t="s">
        <v>178</v>
      </c>
      <c r="AU1589" s="274" t="s">
        <v>89</v>
      </c>
      <c r="AV1589" s="15" t="s">
        <v>176</v>
      </c>
      <c r="AW1589" s="15" t="s">
        <v>36</v>
      </c>
      <c r="AX1589" s="15" t="s">
        <v>87</v>
      </c>
      <c r="AY1589" s="274" t="s">
        <v>170</v>
      </c>
    </row>
    <row r="1590" s="2" customFormat="1" ht="24.15" customHeight="1">
      <c r="A1590" s="39"/>
      <c r="B1590" s="40"/>
      <c r="C1590" s="228" t="s">
        <v>1428</v>
      </c>
      <c r="D1590" s="228" t="s">
        <v>172</v>
      </c>
      <c r="E1590" s="229" t="s">
        <v>1429</v>
      </c>
      <c r="F1590" s="230" t="s">
        <v>1430</v>
      </c>
      <c r="G1590" s="231" t="s">
        <v>192</v>
      </c>
      <c r="H1590" s="232">
        <v>0.69999999999999996</v>
      </c>
      <c r="I1590" s="233"/>
      <c r="J1590" s="234">
        <f>ROUND(I1590*H1590,2)</f>
        <v>0</v>
      </c>
      <c r="K1590" s="235"/>
      <c r="L1590" s="45"/>
      <c r="M1590" s="236" t="s">
        <v>1</v>
      </c>
      <c r="N1590" s="237" t="s">
        <v>44</v>
      </c>
      <c r="O1590" s="92"/>
      <c r="P1590" s="238">
        <f>O1590*H1590</f>
        <v>0</v>
      </c>
      <c r="Q1590" s="238">
        <v>0</v>
      </c>
      <c r="R1590" s="238">
        <f>Q1590*H1590</f>
        <v>0</v>
      </c>
      <c r="S1590" s="238">
        <v>0.32000000000000001</v>
      </c>
      <c r="T1590" s="239">
        <f>S1590*H1590</f>
        <v>0.22399999999999998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40" t="s">
        <v>176</v>
      </c>
      <c r="AT1590" s="240" t="s">
        <v>172</v>
      </c>
      <c r="AU1590" s="240" t="s">
        <v>89</v>
      </c>
      <c r="AY1590" s="18" t="s">
        <v>170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87</v>
      </c>
      <c r="BK1590" s="241">
        <f>ROUND(I1590*H1590,2)</f>
        <v>0</v>
      </c>
      <c r="BL1590" s="18" t="s">
        <v>176</v>
      </c>
      <c r="BM1590" s="240" t="s">
        <v>1431</v>
      </c>
    </row>
    <row r="1591" s="13" customFormat="1">
      <c r="A1591" s="13"/>
      <c r="B1591" s="242"/>
      <c r="C1591" s="243"/>
      <c r="D1591" s="244" t="s">
        <v>178</v>
      </c>
      <c r="E1591" s="245" t="s">
        <v>1</v>
      </c>
      <c r="F1591" s="246" t="s">
        <v>1099</v>
      </c>
      <c r="G1591" s="243"/>
      <c r="H1591" s="245" t="s">
        <v>1</v>
      </c>
      <c r="I1591" s="247"/>
      <c r="J1591" s="243"/>
      <c r="K1591" s="243"/>
      <c r="L1591" s="248"/>
      <c r="M1591" s="249"/>
      <c r="N1591" s="250"/>
      <c r="O1591" s="250"/>
      <c r="P1591" s="250"/>
      <c r="Q1591" s="250"/>
      <c r="R1591" s="250"/>
      <c r="S1591" s="250"/>
      <c r="T1591" s="25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2" t="s">
        <v>178</v>
      </c>
      <c r="AU1591" s="252" t="s">
        <v>89</v>
      </c>
      <c r="AV1591" s="13" t="s">
        <v>87</v>
      </c>
      <c r="AW1591" s="13" t="s">
        <v>36</v>
      </c>
      <c r="AX1591" s="13" t="s">
        <v>79</v>
      </c>
      <c r="AY1591" s="252" t="s">
        <v>170</v>
      </c>
    </row>
    <row r="1592" s="13" customFormat="1">
      <c r="A1592" s="13"/>
      <c r="B1592" s="242"/>
      <c r="C1592" s="243"/>
      <c r="D1592" s="244" t="s">
        <v>178</v>
      </c>
      <c r="E1592" s="245" t="s">
        <v>1</v>
      </c>
      <c r="F1592" s="246" t="s">
        <v>1432</v>
      </c>
      <c r="G1592" s="243"/>
      <c r="H1592" s="245" t="s">
        <v>1</v>
      </c>
      <c r="I1592" s="247"/>
      <c r="J1592" s="243"/>
      <c r="K1592" s="243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178</v>
      </c>
      <c r="AU1592" s="252" t="s">
        <v>89</v>
      </c>
      <c r="AV1592" s="13" t="s">
        <v>87</v>
      </c>
      <c r="AW1592" s="13" t="s">
        <v>36</v>
      </c>
      <c r="AX1592" s="13" t="s">
        <v>79</v>
      </c>
      <c r="AY1592" s="252" t="s">
        <v>170</v>
      </c>
    </row>
    <row r="1593" s="14" customFormat="1">
      <c r="A1593" s="14"/>
      <c r="B1593" s="253"/>
      <c r="C1593" s="254"/>
      <c r="D1593" s="244" t="s">
        <v>178</v>
      </c>
      <c r="E1593" s="255" t="s">
        <v>1</v>
      </c>
      <c r="F1593" s="256" t="s">
        <v>1433</v>
      </c>
      <c r="G1593" s="254"/>
      <c r="H1593" s="257">
        <v>0.69999999999999996</v>
      </c>
      <c r="I1593" s="258"/>
      <c r="J1593" s="254"/>
      <c r="K1593" s="254"/>
      <c r="L1593" s="259"/>
      <c r="M1593" s="260"/>
      <c r="N1593" s="261"/>
      <c r="O1593" s="261"/>
      <c r="P1593" s="261"/>
      <c r="Q1593" s="261"/>
      <c r="R1593" s="261"/>
      <c r="S1593" s="261"/>
      <c r="T1593" s="262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3" t="s">
        <v>178</v>
      </c>
      <c r="AU1593" s="263" t="s">
        <v>89</v>
      </c>
      <c r="AV1593" s="14" t="s">
        <v>89</v>
      </c>
      <c r="AW1593" s="14" t="s">
        <v>36</v>
      </c>
      <c r="AX1593" s="14" t="s">
        <v>79</v>
      </c>
      <c r="AY1593" s="263" t="s">
        <v>170</v>
      </c>
    </row>
    <row r="1594" s="15" customFormat="1">
      <c r="A1594" s="15"/>
      <c r="B1594" s="264"/>
      <c r="C1594" s="265"/>
      <c r="D1594" s="244" t="s">
        <v>178</v>
      </c>
      <c r="E1594" s="266" t="s">
        <v>1</v>
      </c>
      <c r="F1594" s="267" t="s">
        <v>183</v>
      </c>
      <c r="G1594" s="265"/>
      <c r="H1594" s="268">
        <v>0.69999999999999996</v>
      </c>
      <c r="I1594" s="269"/>
      <c r="J1594" s="265"/>
      <c r="K1594" s="265"/>
      <c r="L1594" s="270"/>
      <c r="M1594" s="271"/>
      <c r="N1594" s="272"/>
      <c r="O1594" s="272"/>
      <c r="P1594" s="272"/>
      <c r="Q1594" s="272"/>
      <c r="R1594" s="272"/>
      <c r="S1594" s="272"/>
      <c r="T1594" s="273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74" t="s">
        <v>178</v>
      </c>
      <c r="AU1594" s="274" t="s">
        <v>89</v>
      </c>
      <c r="AV1594" s="15" t="s">
        <v>176</v>
      </c>
      <c r="AW1594" s="15" t="s">
        <v>36</v>
      </c>
      <c r="AX1594" s="15" t="s">
        <v>87</v>
      </c>
      <c r="AY1594" s="274" t="s">
        <v>170</v>
      </c>
    </row>
    <row r="1595" s="12" customFormat="1" ht="22.8" customHeight="1">
      <c r="A1595" s="12"/>
      <c r="B1595" s="212"/>
      <c r="C1595" s="213"/>
      <c r="D1595" s="214" t="s">
        <v>78</v>
      </c>
      <c r="E1595" s="226" t="s">
        <v>1434</v>
      </c>
      <c r="F1595" s="226" t="s">
        <v>1435</v>
      </c>
      <c r="G1595" s="213"/>
      <c r="H1595" s="213"/>
      <c r="I1595" s="216"/>
      <c r="J1595" s="227">
        <f>BK1595</f>
        <v>0</v>
      </c>
      <c r="K1595" s="213"/>
      <c r="L1595" s="218"/>
      <c r="M1595" s="219"/>
      <c r="N1595" s="220"/>
      <c r="O1595" s="220"/>
      <c r="P1595" s="221">
        <f>SUM(P1596:P1607)</f>
        <v>0</v>
      </c>
      <c r="Q1595" s="220"/>
      <c r="R1595" s="221">
        <f>SUM(R1596:R1607)</f>
        <v>0</v>
      </c>
      <c r="S1595" s="220"/>
      <c r="T1595" s="222">
        <f>SUM(T1596:T1607)</f>
        <v>0</v>
      </c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R1595" s="223" t="s">
        <v>87</v>
      </c>
      <c r="AT1595" s="224" t="s">
        <v>78</v>
      </c>
      <c r="AU1595" s="224" t="s">
        <v>87</v>
      </c>
      <c r="AY1595" s="223" t="s">
        <v>170</v>
      </c>
      <c r="BK1595" s="225">
        <f>SUM(BK1596:BK1607)</f>
        <v>0</v>
      </c>
    </row>
    <row r="1596" s="2" customFormat="1" ht="24.15" customHeight="1">
      <c r="A1596" s="39"/>
      <c r="B1596" s="40"/>
      <c r="C1596" s="228" t="s">
        <v>1436</v>
      </c>
      <c r="D1596" s="228" t="s">
        <v>172</v>
      </c>
      <c r="E1596" s="229" t="s">
        <v>1437</v>
      </c>
      <c r="F1596" s="230" t="s">
        <v>1438</v>
      </c>
      <c r="G1596" s="231" t="s">
        <v>290</v>
      </c>
      <c r="H1596" s="232">
        <v>107.18600000000001</v>
      </c>
      <c r="I1596" s="233"/>
      <c r="J1596" s="234">
        <f>ROUND(I1596*H1596,2)</f>
        <v>0</v>
      </c>
      <c r="K1596" s="235"/>
      <c r="L1596" s="45"/>
      <c r="M1596" s="236" t="s">
        <v>1</v>
      </c>
      <c r="N1596" s="237" t="s">
        <v>44</v>
      </c>
      <c r="O1596" s="92"/>
      <c r="P1596" s="238">
        <f>O1596*H1596</f>
        <v>0</v>
      </c>
      <c r="Q1596" s="238">
        <v>0</v>
      </c>
      <c r="R1596" s="238">
        <f>Q1596*H1596</f>
        <v>0</v>
      </c>
      <c r="S1596" s="238">
        <v>0</v>
      </c>
      <c r="T1596" s="239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40" t="s">
        <v>176</v>
      </c>
      <c r="AT1596" s="240" t="s">
        <v>172</v>
      </c>
      <c r="AU1596" s="240" t="s">
        <v>89</v>
      </c>
      <c r="AY1596" s="18" t="s">
        <v>170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8" t="s">
        <v>87</v>
      </c>
      <c r="BK1596" s="241">
        <f>ROUND(I1596*H1596,2)</f>
        <v>0</v>
      </c>
      <c r="BL1596" s="18" t="s">
        <v>176</v>
      </c>
      <c r="BM1596" s="240" t="s">
        <v>1439</v>
      </c>
    </row>
    <row r="1597" s="2" customFormat="1" ht="24.15" customHeight="1">
      <c r="A1597" s="39"/>
      <c r="B1597" s="40"/>
      <c r="C1597" s="228" t="s">
        <v>1440</v>
      </c>
      <c r="D1597" s="228" t="s">
        <v>172</v>
      </c>
      <c r="E1597" s="229" t="s">
        <v>1441</v>
      </c>
      <c r="F1597" s="230" t="s">
        <v>1442</v>
      </c>
      <c r="G1597" s="231" t="s">
        <v>290</v>
      </c>
      <c r="H1597" s="232">
        <v>107.18600000000001</v>
      </c>
      <c r="I1597" s="233"/>
      <c r="J1597" s="234">
        <f>ROUND(I1597*H1597,2)</f>
        <v>0</v>
      </c>
      <c r="K1597" s="235"/>
      <c r="L1597" s="45"/>
      <c r="M1597" s="236" t="s">
        <v>1</v>
      </c>
      <c r="N1597" s="237" t="s">
        <v>44</v>
      </c>
      <c r="O1597" s="92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40" t="s">
        <v>176</v>
      </c>
      <c r="AT1597" s="240" t="s">
        <v>172</v>
      </c>
      <c r="AU1597" s="240" t="s">
        <v>89</v>
      </c>
      <c r="AY1597" s="18" t="s">
        <v>170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87</v>
      </c>
      <c r="BK1597" s="241">
        <f>ROUND(I1597*H1597,2)</f>
        <v>0</v>
      </c>
      <c r="BL1597" s="18" t="s">
        <v>176</v>
      </c>
      <c r="BM1597" s="240" t="s">
        <v>1443</v>
      </c>
    </row>
    <row r="1598" s="2" customFormat="1" ht="24.15" customHeight="1">
      <c r="A1598" s="39"/>
      <c r="B1598" s="40"/>
      <c r="C1598" s="228" t="s">
        <v>1444</v>
      </c>
      <c r="D1598" s="228" t="s">
        <v>172</v>
      </c>
      <c r="E1598" s="229" t="s">
        <v>1445</v>
      </c>
      <c r="F1598" s="230" t="s">
        <v>1446</v>
      </c>
      <c r="G1598" s="231" t="s">
        <v>290</v>
      </c>
      <c r="H1598" s="232">
        <v>1607.79</v>
      </c>
      <c r="I1598" s="233"/>
      <c r="J1598" s="234">
        <f>ROUND(I1598*H1598,2)</f>
        <v>0</v>
      </c>
      <c r="K1598" s="235"/>
      <c r="L1598" s="45"/>
      <c r="M1598" s="236" t="s">
        <v>1</v>
      </c>
      <c r="N1598" s="237" t="s">
        <v>44</v>
      </c>
      <c r="O1598" s="92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0" t="s">
        <v>176</v>
      </c>
      <c r="AT1598" s="240" t="s">
        <v>172</v>
      </c>
      <c r="AU1598" s="240" t="s">
        <v>89</v>
      </c>
      <c r="AY1598" s="18" t="s">
        <v>170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87</v>
      </c>
      <c r="BK1598" s="241">
        <f>ROUND(I1598*H1598,2)</f>
        <v>0</v>
      </c>
      <c r="BL1598" s="18" t="s">
        <v>176</v>
      </c>
      <c r="BM1598" s="240" t="s">
        <v>1447</v>
      </c>
    </row>
    <row r="1599" s="14" customFormat="1">
      <c r="A1599" s="14"/>
      <c r="B1599" s="253"/>
      <c r="C1599" s="254"/>
      <c r="D1599" s="244" t="s">
        <v>178</v>
      </c>
      <c r="E1599" s="254"/>
      <c r="F1599" s="256" t="s">
        <v>1448</v>
      </c>
      <c r="G1599" s="254"/>
      <c r="H1599" s="257">
        <v>1607.79</v>
      </c>
      <c r="I1599" s="258"/>
      <c r="J1599" s="254"/>
      <c r="K1599" s="254"/>
      <c r="L1599" s="259"/>
      <c r="M1599" s="260"/>
      <c r="N1599" s="261"/>
      <c r="O1599" s="261"/>
      <c r="P1599" s="261"/>
      <c r="Q1599" s="261"/>
      <c r="R1599" s="261"/>
      <c r="S1599" s="261"/>
      <c r="T1599" s="26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3" t="s">
        <v>178</v>
      </c>
      <c r="AU1599" s="263" t="s">
        <v>89</v>
      </c>
      <c r="AV1599" s="14" t="s">
        <v>89</v>
      </c>
      <c r="AW1599" s="14" t="s">
        <v>4</v>
      </c>
      <c r="AX1599" s="14" t="s">
        <v>87</v>
      </c>
      <c r="AY1599" s="263" t="s">
        <v>170</v>
      </c>
    </row>
    <row r="1600" s="2" customFormat="1" ht="24.15" customHeight="1">
      <c r="A1600" s="39"/>
      <c r="B1600" s="40"/>
      <c r="C1600" s="228" t="s">
        <v>1449</v>
      </c>
      <c r="D1600" s="228" t="s">
        <v>172</v>
      </c>
      <c r="E1600" s="229" t="s">
        <v>1450</v>
      </c>
      <c r="F1600" s="230" t="s">
        <v>1451</v>
      </c>
      <c r="G1600" s="231" t="s">
        <v>290</v>
      </c>
      <c r="H1600" s="232">
        <v>5.3360000000000003</v>
      </c>
      <c r="I1600" s="233"/>
      <c r="J1600" s="234">
        <f>ROUND(I1600*H1600,2)</f>
        <v>0</v>
      </c>
      <c r="K1600" s="235"/>
      <c r="L1600" s="45"/>
      <c r="M1600" s="236" t="s">
        <v>1</v>
      </c>
      <c r="N1600" s="237" t="s">
        <v>44</v>
      </c>
      <c r="O1600" s="92"/>
      <c r="P1600" s="238">
        <f>O1600*H1600</f>
        <v>0</v>
      </c>
      <c r="Q1600" s="238">
        <v>0</v>
      </c>
      <c r="R1600" s="238">
        <f>Q1600*H1600</f>
        <v>0</v>
      </c>
      <c r="S1600" s="238">
        <v>0</v>
      </c>
      <c r="T1600" s="239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40" t="s">
        <v>176</v>
      </c>
      <c r="AT1600" s="240" t="s">
        <v>172</v>
      </c>
      <c r="AU1600" s="240" t="s">
        <v>89</v>
      </c>
      <c r="AY1600" s="18" t="s">
        <v>170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87</v>
      </c>
      <c r="BK1600" s="241">
        <f>ROUND(I1600*H1600,2)</f>
        <v>0</v>
      </c>
      <c r="BL1600" s="18" t="s">
        <v>176</v>
      </c>
      <c r="BM1600" s="240" t="s">
        <v>1452</v>
      </c>
    </row>
    <row r="1601" s="2" customFormat="1" ht="37.8" customHeight="1">
      <c r="A1601" s="39"/>
      <c r="B1601" s="40"/>
      <c r="C1601" s="228" t="s">
        <v>1453</v>
      </c>
      <c r="D1601" s="228" t="s">
        <v>172</v>
      </c>
      <c r="E1601" s="229" t="s">
        <v>1454</v>
      </c>
      <c r="F1601" s="230" t="s">
        <v>1455</v>
      </c>
      <c r="G1601" s="231" t="s">
        <v>290</v>
      </c>
      <c r="H1601" s="232">
        <v>61.712000000000003</v>
      </c>
      <c r="I1601" s="233"/>
      <c r="J1601" s="234">
        <f>ROUND(I1601*H1601,2)</f>
        <v>0</v>
      </c>
      <c r="K1601" s="235"/>
      <c r="L1601" s="45"/>
      <c r="M1601" s="236" t="s">
        <v>1</v>
      </c>
      <c r="N1601" s="237" t="s">
        <v>44</v>
      </c>
      <c r="O1601" s="92"/>
      <c r="P1601" s="238">
        <f>O1601*H1601</f>
        <v>0</v>
      </c>
      <c r="Q1601" s="238">
        <v>0</v>
      </c>
      <c r="R1601" s="238">
        <f>Q1601*H1601</f>
        <v>0</v>
      </c>
      <c r="S1601" s="238">
        <v>0</v>
      </c>
      <c r="T1601" s="239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40" t="s">
        <v>176</v>
      </c>
      <c r="AT1601" s="240" t="s">
        <v>172</v>
      </c>
      <c r="AU1601" s="240" t="s">
        <v>89</v>
      </c>
      <c r="AY1601" s="18" t="s">
        <v>170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8" t="s">
        <v>87</v>
      </c>
      <c r="BK1601" s="241">
        <f>ROUND(I1601*H1601,2)</f>
        <v>0</v>
      </c>
      <c r="BL1601" s="18" t="s">
        <v>176</v>
      </c>
      <c r="BM1601" s="240" t="s">
        <v>1456</v>
      </c>
    </row>
    <row r="1602" s="2" customFormat="1" ht="24.15" customHeight="1">
      <c r="A1602" s="39"/>
      <c r="B1602" s="40"/>
      <c r="C1602" s="228" t="s">
        <v>1457</v>
      </c>
      <c r="D1602" s="228" t="s">
        <v>172</v>
      </c>
      <c r="E1602" s="229" t="s">
        <v>1458</v>
      </c>
      <c r="F1602" s="230" t="s">
        <v>1459</v>
      </c>
      <c r="G1602" s="231" t="s">
        <v>290</v>
      </c>
      <c r="H1602" s="232">
        <v>10.794000000000001</v>
      </c>
      <c r="I1602" s="233"/>
      <c r="J1602" s="234">
        <f>ROUND(I1602*H1602,2)</f>
        <v>0</v>
      </c>
      <c r="K1602" s="235"/>
      <c r="L1602" s="45"/>
      <c r="M1602" s="236" t="s">
        <v>1</v>
      </c>
      <c r="N1602" s="237" t="s">
        <v>44</v>
      </c>
      <c r="O1602" s="92"/>
      <c r="P1602" s="238">
        <f>O1602*H1602</f>
        <v>0</v>
      </c>
      <c r="Q1602" s="238">
        <v>0</v>
      </c>
      <c r="R1602" s="238">
        <f>Q1602*H1602</f>
        <v>0</v>
      </c>
      <c r="S1602" s="238">
        <v>0</v>
      </c>
      <c r="T1602" s="239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40" t="s">
        <v>176</v>
      </c>
      <c r="AT1602" s="240" t="s">
        <v>172</v>
      </c>
      <c r="AU1602" s="240" t="s">
        <v>89</v>
      </c>
      <c r="AY1602" s="18" t="s">
        <v>170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8" t="s">
        <v>87</v>
      </c>
      <c r="BK1602" s="241">
        <f>ROUND(I1602*H1602,2)</f>
        <v>0</v>
      </c>
      <c r="BL1602" s="18" t="s">
        <v>176</v>
      </c>
      <c r="BM1602" s="240" t="s">
        <v>1460</v>
      </c>
    </row>
    <row r="1603" s="2" customFormat="1" ht="24.15" customHeight="1">
      <c r="A1603" s="39"/>
      <c r="B1603" s="40"/>
      <c r="C1603" s="228" t="s">
        <v>1461</v>
      </c>
      <c r="D1603" s="228" t="s">
        <v>172</v>
      </c>
      <c r="E1603" s="229" t="s">
        <v>1462</v>
      </c>
      <c r="F1603" s="230" t="s">
        <v>1463</v>
      </c>
      <c r="G1603" s="231" t="s">
        <v>290</v>
      </c>
      <c r="H1603" s="232">
        <v>15.84</v>
      </c>
      <c r="I1603" s="233"/>
      <c r="J1603" s="234">
        <f>ROUND(I1603*H1603,2)</f>
        <v>0</v>
      </c>
      <c r="K1603" s="235"/>
      <c r="L1603" s="45"/>
      <c r="M1603" s="236" t="s">
        <v>1</v>
      </c>
      <c r="N1603" s="237" t="s">
        <v>44</v>
      </c>
      <c r="O1603" s="92"/>
      <c r="P1603" s="238">
        <f>O1603*H1603</f>
        <v>0</v>
      </c>
      <c r="Q1603" s="238">
        <v>0</v>
      </c>
      <c r="R1603" s="238">
        <f>Q1603*H1603</f>
        <v>0</v>
      </c>
      <c r="S1603" s="238">
        <v>0</v>
      </c>
      <c r="T1603" s="239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40" t="s">
        <v>176</v>
      </c>
      <c r="AT1603" s="240" t="s">
        <v>172</v>
      </c>
      <c r="AU1603" s="240" t="s">
        <v>89</v>
      </c>
      <c r="AY1603" s="18" t="s">
        <v>170</v>
      </c>
      <c r="BE1603" s="241">
        <f>IF(N1603="základní",J1603,0)</f>
        <v>0</v>
      </c>
      <c r="BF1603" s="241">
        <f>IF(N1603="snížená",J1603,0)</f>
        <v>0</v>
      </c>
      <c r="BG1603" s="241">
        <f>IF(N1603="zákl. přenesená",J1603,0)</f>
        <v>0</v>
      </c>
      <c r="BH1603" s="241">
        <f>IF(N1603="sníž. přenesená",J1603,0)</f>
        <v>0</v>
      </c>
      <c r="BI1603" s="241">
        <f>IF(N1603="nulová",J1603,0)</f>
        <v>0</v>
      </c>
      <c r="BJ1603" s="18" t="s">
        <v>87</v>
      </c>
      <c r="BK1603" s="241">
        <f>ROUND(I1603*H1603,2)</f>
        <v>0</v>
      </c>
      <c r="BL1603" s="18" t="s">
        <v>176</v>
      </c>
      <c r="BM1603" s="240" t="s">
        <v>1464</v>
      </c>
    </row>
    <row r="1604" s="2" customFormat="1" ht="24.15" customHeight="1">
      <c r="A1604" s="39"/>
      <c r="B1604" s="40"/>
      <c r="C1604" s="228" t="s">
        <v>1465</v>
      </c>
      <c r="D1604" s="228" t="s">
        <v>172</v>
      </c>
      <c r="E1604" s="229" t="s">
        <v>1466</v>
      </c>
      <c r="F1604" s="230" t="s">
        <v>1467</v>
      </c>
      <c r="G1604" s="231" t="s">
        <v>290</v>
      </c>
      <c r="H1604" s="232">
        <v>0.20699999999999999</v>
      </c>
      <c r="I1604" s="233"/>
      <c r="J1604" s="234">
        <f>ROUND(I1604*H1604,2)</f>
        <v>0</v>
      </c>
      <c r="K1604" s="235"/>
      <c r="L1604" s="45"/>
      <c r="M1604" s="236" t="s">
        <v>1</v>
      </c>
      <c r="N1604" s="237" t="s">
        <v>44</v>
      </c>
      <c r="O1604" s="92"/>
      <c r="P1604" s="238">
        <f>O1604*H1604</f>
        <v>0</v>
      </c>
      <c r="Q1604" s="238">
        <v>0</v>
      </c>
      <c r="R1604" s="238">
        <f>Q1604*H1604</f>
        <v>0</v>
      </c>
      <c r="S1604" s="238">
        <v>0</v>
      </c>
      <c r="T1604" s="239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40" t="s">
        <v>176</v>
      </c>
      <c r="AT1604" s="240" t="s">
        <v>172</v>
      </c>
      <c r="AU1604" s="240" t="s">
        <v>89</v>
      </c>
      <c r="AY1604" s="18" t="s">
        <v>170</v>
      </c>
      <c r="BE1604" s="241">
        <f>IF(N1604="základní",J1604,0)</f>
        <v>0</v>
      </c>
      <c r="BF1604" s="241">
        <f>IF(N1604="snížená",J1604,0)</f>
        <v>0</v>
      </c>
      <c r="BG1604" s="241">
        <f>IF(N1604="zákl. přenesená",J1604,0)</f>
        <v>0</v>
      </c>
      <c r="BH1604" s="241">
        <f>IF(N1604="sníž. přenesená",J1604,0)</f>
        <v>0</v>
      </c>
      <c r="BI1604" s="241">
        <f>IF(N1604="nulová",J1604,0)</f>
        <v>0</v>
      </c>
      <c r="BJ1604" s="18" t="s">
        <v>87</v>
      </c>
      <c r="BK1604" s="241">
        <f>ROUND(I1604*H1604,2)</f>
        <v>0</v>
      </c>
      <c r="BL1604" s="18" t="s">
        <v>176</v>
      </c>
      <c r="BM1604" s="240" t="s">
        <v>1468</v>
      </c>
    </row>
    <row r="1605" s="2" customFormat="1" ht="24.15" customHeight="1">
      <c r="A1605" s="39"/>
      <c r="B1605" s="40"/>
      <c r="C1605" s="228" t="s">
        <v>1469</v>
      </c>
      <c r="D1605" s="228" t="s">
        <v>172</v>
      </c>
      <c r="E1605" s="229" t="s">
        <v>1470</v>
      </c>
      <c r="F1605" s="230" t="s">
        <v>1471</v>
      </c>
      <c r="G1605" s="231" t="s">
        <v>290</v>
      </c>
      <c r="H1605" s="232">
        <v>5.2839999999999998</v>
      </c>
      <c r="I1605" s="233"/>
      <c r="J1605" s="234">
        <f>ROUND(I1605*H1605,2)</f>
        <v>0</v>
      </c>
      <c r="K1605" s="235"/>
      <c r="L1605" s="45"/>
      <c r="M1605" s="236" t="s">
        <v>1</v>
      </c>
      <c r="N1605" s="237" t="s">
        <v>44</v>
      </c>
      <c r="O1605" s="92"/>
      <c r="P1605" s="238">
        <f>O1605*H1605</f>
        <v>0</v>
      </c>
      <c r="Q1605" s="238">
        <v>0</v>
      </c>
      <c r="R1605" s="238">
        <f>Q1605*H1605</f>
        <v>0</v>
      </c>
      <c r="S1605" s="238">
        <v>0</v>
      </c>
      <c r="T1605" s="239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40" t="s">
        <v>176</v>
      </c>
      <c r="AT1605" s="240" t="s">
        <v>172</v>
      </c>
      <c r="AU1605" s="240" t="s">
        <v>89</v>
      </c>
      <c r="AY1605" s="18" t="s">
        <v>170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8" t="s">
        <v>87</v>
      </c>
      <c r="BK1605" s="241">
        <f>ROUND(I1605*H1605,2)</f>
        <v>0</v>
      </c>
      <c r="BL1605" s="18" t="s">
        <v>176</v>
      </c>
      <c r="BM1605" s="240" t="s">
        <v>1472</v>
      </c>
    </row>
    <row r="1606" s="2" customFormat="1" ht="37.8" customHeight="1">
      <c r="A1606" s="39"/>
      <c r="B1606" s="40"/>
      <c r="C1606" s="228" t="s">
        <v>1473</v>
      </c>
      <c r="D1606" s="228" t="s">
        <v>172</v>
      </c>
      <c r="E1606" s="229" t="s">
        <v>1474</v>
      </c>
      <c r="F1606" s="230" t="s">
        <v>1475</v>
      </c>
      <c r="G1606" s="231" t="s">
        <v>290</v>
      </c>
      <c r="H1606" s="232">
        <v>1.7849999999999999</v>
      </c>
      <c r="I1606" s="233"/>
      <c r="J1606" s="234">
        <f>ROUND(I1606*H1606,2)</f>
        <v>0</v>
      </c>
      <c r="K1606" s="235"/>
      <c r="L1606" s="45"/>
      <c r="M1606" s="236" t="s">
        <v>1</v>
      </c>
      <c r="N1606" s="237" t="s">
        <v>44</v>
      </c>
      <c r="O1606" s="92"/>
      <c r="P1606" s="238">
        <f>O1606*H1606</f>
        <v>0</v>
      </c>
      <c r="Q1606" s="238">
        <v>0</v>
      </c>
      <c r="R1606" s="238">
        <f>Q1606*H1606</f>
        <v>0</v>
      </c>
      <c r="S1606" s="238">
        <v>0</v>
      </c>
      <c r="T1606" s="239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40" t="s">
        <v>176</v>
      </c>
      <c r="AT1606" s="240" t="s">
        <v>172</v>
      </c>
      <c r="AU1606" s="240" t="s">
        <v>89</v>
      </c>
      <c r="AY1606" s="18" t="s">
        <v>170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87</v>
      </c>
      <c r="BK1606" s="241">
        <f>ROUND(I1606*H1606,2)</f>
        <v>0</v>
      </c>
      <c r="BL1606" s="18" t="s">
        <v>176</v>
      </c>
      <c r="BM1606" s="240" t="s">
        <v>1476</v>
      </c>
    </row>
    <row r="1607" s="2" customFormat="1" ht="24.15" customHeight="1">
      <c r="A1607" s="39"/>
      <c r="B1607" s="40"/>
      <c r="C1607" s="228" t="s">
        <v>1477</v>
      </c>
      <c r="D1607" s="228" t="s">
        <v>172</v>
      </c>
      <c r="E1607" s="229" t="s">
        <v>1478</v>
      </c>
      <c r="F1607" s="230" t="s">
        <v>1479</v>
      </c>
      <c r="G1607" s="231" t="s">
        <v>290</v>
      </c>
      <c r="H1607" s="232">
        <v>1.7689999999999999</v>
      </c>
      <c r="I1607" s="233"/>
      <c r="J1607" s="234">
        <f>ROUND(I1607*H1607,2)</f>
        <v>0</v>
      </c>
      <c r="K1607" s="235"/>
      <c r="L1607" s="45"/>
      <c r="M1607" s="236" t="s">
        <v>1</v>
      </c>
      <c r="N1607" s="237" t="s">
        <v>44</v>
      </c>
      <c r="O1607" s="92"/>
      <c r="P1607" s="238">
        <f>O1607*H1607</f>
        <v>0</v>
      </c>
      <c r="Q1607" s="238">
        <v>0</v>
      </c>
      <c r="R1607" s="238">
        <f>Q1607*H1607</f>
        <v>0</v>
      </c>
      <c r="S1607" s="238">
        <v>0</v>
      </c>
      <c r="T1607" s="239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40" t="s">
        <v>176</v>
      </c>
      <c r="AT1607" s="240" t="s">
        <v>172</v>
      </c>
      <c r="AU1607" s="240" t="s">
        <v>89</v>
      </c>
      <c r="AY1607" s="18" t="s">
        <v>170</v>
      </c>
      <c r="BE1607" s="241">
        <f>IF(N1607="základní",J1607,0)</f>
        <v>0</v>
      </c>
      <c r="BF1607" s="241">
        <f>IF(N1607="snížená",J1607,0)</f>
        <v>0</v>
      </c>
      <c r="BG1607" s="241">
        <f>IF(N1607="zákl. přenesená",J1607,0)</f>
        <v>0</v>
      </c>
      <c r="BH1607" s="241">
        <f>IF(N1607="sníž. přenesená",J1607,0)</f>
        <v>0</v>
      </c>
      <c r="BI1607" s="241">
        <f>IF(N1607="nulová",J1607,0)</f>
        <v>0</v>
      </c>
      <c r="BJ1607" s="18" t="s">
        <v>87</v>
      </c>
      <c r="BK1607" s="241">
        <f>ROUND(I1607*H1607,2)</f>
        <v>0</v>
      </c>
      <c r="BL1607" s="18" t="s">
        <v>176</v>
      </c>
      <c r="BM1607" s="240" t="s">
        <v>1480</v>
      </c>
    </row>
    <row r="1608" s="12" customFormat="1" ht="22.8" customHeight="1">
      <c r="A1608" s="12"/>
      <c r="B1608" s="212"/>
      <c r="C1608" s="213"/>
      <c r="D1608" s="214" t="s">
        <v>78</v>
      </c>
      <c r="E1608" s="226" t="s">
        <v>1481</v>
      </c>
      <c r="F1608" s="226" t="s">
        <v>1482</v>
      </c>
      <c r="G1608" s="213"/>
      <c r="H1608" s="213"/>
      <c r="I1608" s="216"/>
      <c r="J1608" s="227">
        <f>BK1608</f>
        <v>0</v>
      </c>
      <c r="K1608" s="213"/>
      <c r="L1608" s="218"/>
      <c r="M1608" s="219"/>
      <c r="N1608" s="220"/>
      <c r="O1608" s="220"/>
      <c r="P1608" s="221">
        <f>P1609</f>
        <v>0</v>
      </c>
      <c r="Q1608" s="220"/>
      <c r="R1608" s="221">
        <f>R1609</f>
        <v>0</v>
      </c>
      <c r="S1608" s="220"/>
      <c r="T1608" s="222">
        <f>T1609</f>
        <v>0</v>
      </c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R1608" s="223" t="s">
        <v>87</v>
      </c>
      <c r="AT1608" s="224" t="s">
        <v>78</v>
      </c>
      <c r="AU1608" s="224" t="s">
        <v>87</v>
      </c>
      <c r="AY1608" s="223" t="s">
        <v>170</v>
      </c>
      <c r="BK1608" s="225">
        <f>BK1609</f>
        <v>0</v>
      </c>
    </row>
    <row r="1609" s="2" customFormat="1" ht="14.4" customHeight="1">
      <c r="A1609" s="39"/>
      <c r="B1609" s="40"/>
      <c r="C1609" s="228" t="s">
        <v>1483</v>
      </c>
      <c r="D1609" s="228" t="s">
        <v>172</v>
      </c>
      <c r="E1609" s="229" t="s">
        <v>1484</v>
      </c>
      <c r="F1609" s="230" t="s">
        <v>1485</v>
      </c>
      <c r="G1609" s="231" t="s">
        <v>290</v>
      </c>
      <c r="H1609" s="232">
        <v>480.23099999999999</v>
      </c>
      <c r="I1609" s="233"/>
      <c r="J1609" s="234">
        <f>ROUND(I1609*H1609,2)</f>
        <v>0</v>
      </c>
      <c r="K1609" s="235"/>
      <c r="L1609" s="45"/>
      <c r="M1609" s="236" t="s">
        <v>1</v>
      </c>
      <c r="N1609" s="237" t="s">
        <v>44</v>
      </c>
      <c r="O1609" s="92"/>
      <c r="P1609" s="238">
        <f>O1609*H1609</f>
        <v>0</v>
      </c>
      <c r="Q1609" s="238">
        <v>0</v>
      </c>
      <c r="R1609" s="238">
        <f>Q1609*H1609</f>
        <v>0</v>
      </c>
      <c r="S1609" s="238">
        <v>0</v>
      </c>
      <c r="T1609" s="23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40" t="s">
        <v>176</v>
      </c>
      <c r="AT1609" s="240" t="s">
        <v>172</v>
      </c>
      <c r="AU1609" s="240" t="s">
        <v>89</v>
      </c>
      <c r="AY1609" s="18" t="s">
        <v>170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87</v>
      </c>
      <c r="BK1609" s="241">
        <f>ROUND(I1609*H1609,2)</f>
        <v>0</v>
      </c>
      <c r="BL1609" s="18" t="s">
        <v>176</v>
      </c>
      <c r="BM1609" s="240" t="s">
        <v>1486</v>
      </c>
    </row>
    <row r="1610" s="12" customFormat="1" ht="25.92" customHeight="1">
      <c r="A1610" s="12"/>
      <c r="B1610" s="212"/>
      <c r="C1610" s="213"/>
      <c r="D1610" s="214" t="s">
        <v>78</v>
      </c>
      <c r="E1610" s="215" t="s">
        <v>1487</v>
      </c>
      <c r="F1610" s="215" t="s">
        <v>1488</v>
      </c>
      <c r="G1610" s="213"/>
      <c r="H1610" s="213"/>
      <c r="I1610" s="216"/>
      <c r="J1610" s="217">
        <f>BK1610</f>
        <v>0</v>
      </c>
      <c r="K1610" s="213"/>
      <c r="L1610" s="218"/>
      <c r="M1610" s="219"/>
      <c r="N1610" s="220"/>
      <c r="O1610" s="220"/>
      <c r="P1610" s="221">
        <f>P1611+P1745+P1781+P1888+P1908+P1919+P1926+P1955+P2013+P2081+P2163+P2220+P2380+P2509+P2610</f>
        <v>0</v>
      </c>
      <c r="Q1610" s="220"/>
      <c r="R1610" s="221">
        <f>R1611+R1745+R1781+R1888+R1908+R1919+R1926+R1955+R2013+R2081+R2163+R2220+R2380+R2509+R2610</f>
        <v>31.359914950000004</v>
      </c>
      <c r="S1610" s="220"/>
      <c r="T1610" s="222">
        <f>T1611+T1745+T1781+T1888+T1908+T1919+T1926+T1955+T2013+T2081+T2163+T2220+T2380+T2509+T2610</f>
        <v>2.071504</v>
      </c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R1610" s="223" t="s">
        <v>89</v>
      </c>
      <c r="AT1610" s="224" t="s">
        <v>78</v>
      </c>
      <c r="AU1610" s="224" t="s">
        <v>79</v>
      </c>
      <c r="AY1610" s="223" t="s">
        <v>170</v>
      </c>
      <c r="BK1610" s="225">
        <f>BK1611+BK1745+BK1781+BK1888+BK1908+BK1919+BK1926+BK1955+BK2013+BK2081+BK2163+BK2220+BK2380+BK2509+BK2610</f>
        <v>0</v>
      </c>
    </row>
    <row r="1611" s="12" customFormat="1" ht="22.8" customHeight="1">
      <c r="A1611" s="12"/>
      <c r="B1611" s="212"/>
      <c r="C1611" s="213"/>
      <c r="D1611" s="214" t="s">
        <v>78</v>
      </c>
      <c r="E1611" s="226" t="s">
        <v>1489</v>
      </c>
      <c r="F1611" s="226" t="s">
        <v>1490</v>
      </c>
      <c r="G1611" s="213"/>
      <c r="H1611" s="213"/>
      <c r="I1611" s="216"/>
      <c r="J1611" s="227">
        <f>BK1611</f>
        <v>0</v>
      </c>
      <c r="K1611" s="213"/>
      <c r="L1611" s="218"/>
      <c r="M1611" s="219"/>
      <c r="N1611" s="220"/>
      <c r="O1611" s="220"/>
      <c r="P1611" s="221">
        <f>SUM(P1612:P1744)</f>
        <v>0</v>
      </c>
      <c r="Q1611" s="220"/>
      <c r="R1611" s="221">
        <f>SUM(R1612:R1744)</f>
        <v>2.4152535999999998</v>
      </c>
      <c r="S1611" s="220"/>
      <c r="T1611" s="222">
        <f>SUM(T1612:T1744)</f>
        <v>0</v>
      </c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R1611" s="223" t="s">
        <v>89</v>
      </c>
      <c r="AT1611" s="224" t="s">
        <v>78</v>
      </c>
      <c r="AU1611" s="224" t="s">
        <v>87</v>
      </c>
      <c r="AY1611" s="223" t="s">
        <v>170</v>
      </c>
      <c r="BK1611" s="225">
        <f>SUM(BK1612:BK1744)</f>
        <v>0</v>
      </c>
    </row>
    <row r="1612" s="2" customFormat="1" ht="24.15" customHeight="1">
      <c r="A1612" s="39"/>
      <c r="B1612" s="40"/>
      <c r="C1612" s="228" t="s">
        <v>1491</v>
      </c>
      <c r="D1612" s="228" t="s">
        <v>172</v>
      </c>
      <c r="E1612" s="229" t="s">
        <v>1492</v>
      </c>
      <c r="F1612" s="230" t="s">
        <v>1493</v>
      </c>
      <c r="G1612" s="231" t="s">
        <v>175</v>
      </c>
      <c r="H1612" s="232">
        <v>212.84800000000001</v>
      </c>
      <c r="I1612" s="233"/>
      <c r="J1612" s="234">
        <f>ROUND(I1612*H1612,2)</f>
        <v>0</v>
      </c>
      <c r="K1612" s="235"/>
      <c r="L1612" s="45"/>
      <c r="M1612" s="236" t="s">
        <v>1</v>
      </c>
      <c r="N1612" s="237" t="s">
        <v>44</v>
      </c>
      <c r="O1612" s="92"/>
      <c r="P1612" s="238">
        <f>O1612*H1612</f>
        <v>0</v>
      </c>
      <c r="Q1612" s="238">
        <v>0</v>
      </c>
      <c r="R1612" s="238">
        <f>Q1612*H1612</f>
        <v>0</v>
      </c>
      <c r="S1612" s="238">
        <v>0</v>
      </c>
      <c r="T1612" s="239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40" t="s">
        <v>273</v>
      </c>
      <c r="AT1612" s="240" t="s">
        <v>172</v>
      </c>
      <c r="AU1612" s="240" t="s">
        <v>89</v>
      </c>
      <c r="AY1612" s="18" t="s">
        <v>170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87</v>
      </c>
      <c r="BK1612" s="241">
        <f>ROUND(I1612*H1612,2)</f>
        <v>0</v>
      </c>
      <c r="BL1612" s="18" t="s">
        <v>273</v>
      </c>
      <c r="BM1612" s="240" t="s">
        <v>1494</v>
      </c>
    </row>
    <row r="1613" s="13" customFormat="1">
      <c r="A1613" s="13"/>
      <c r="B1613" s="242"/>
      <c r="C1613" s="243"/>
      <c r="D1613" s="244" t="s">
        <v>178</v>
      </c>
      <c r="E1613" s="245" t="s">
        <v>1</v>
      </c>
      <c r="F1613" s="246" t="s">
        <v>524</v>
      </c>
      <c r="G1613" s="243"/>
      <c r="H1613" s="245" t="s">
        <v>1</v>
      </c>
      <c r="I1613" s="247"/>
      <c r="J1613" s="243"/>
      <c r="K1613" s="243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2" t="s">
        <v>178</v>
      </c>
      <c r="AU1613" s="252" t="s">
        <v>89</v>
      </c>
      <c r="AV1613" s="13" t="s">
        <v>87</v>
      </c>
      <c r="AW1613" s="13" t="s">
        <v>36</v>
      </c>
      <c r="AX1613" s="13" t="s">
        <v>79</v>
      </c>
      <c r="AY1613" s="252" t="s">
        <v>170</v>
      </c>
    </row>
    <row r="1614" s="13" customFormat="1">
      <c r="A1614" s="13"/>
      <c r="B1614" s="242"/>
      <c r="C1614" s="243"/>
      <c r="D1614" s="244" t="s">
        <v>178</v>
      </c>
      <c r="E1614" s="245" t="s">
        <v>1</v>
      </c>
      <c r="F1614" s="246" t="s">
        <v>195</v>
      </c>
      <c r="G1614" s="243"/>
      <c r="H1614" s="245" t="s">
        <v>1</v>
      </c>
      <c r="I1614" s="247"/>
      <c r="J1614" s="243"/>
      <c r="K1614" s="243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2" t="s">
        <v>178</v>
      </c>
      <c r="AU1614" s="252" t="s">
        <v>89</v>
      </c>
      <c r="AV1614" s="13" t="s">
        <v>87</v>
      </c>
      <c r="AW1614" s="13" t="s">
        <v>36</v>
      </c>
      <c r="AX1614" s="13" t="s">
        <v>79</v>
      </c>
      <c r="AY1614" s="252" t="s">
        <v>170</v>
      </c>
    </row>
    <row r="1615" s="13" customFormat="1">
      <c r="A1615" s="13"/>
      <c r="B1615" s="242"/>
      <c r="C1615" s="243"/>
      <c r="D1615" s="244" t="s">
        <v>178</v>
      </c>
      <c r="E1615" s="245" t="s">
        <v>1</v>
      </c>
      <c r="F1615" s="246" t="s">
        <v>949</v>
      </c>
      <c r="G1615" s="243"/>
      <c r="H1615" s="245" t="s">
        <v>1</v>
      </c>
      <c r="I1615" s="247"/>
      <c r="J1615" s="243"/>
      <c r="K1615" s="243"/>
      <c r="L1615" s="248"/>
      <c r="M1615" s="249"/>
      <c r="N1615" s="250"/>
      <c r="O1615" s="250"/>
      <c r="P1615" s="250"/>
      <c r="Q1615" s="250"/>
      <c r="R1615" s="250"/>
      <c r="S1615" s="250"/>
      <c r="T1615" s="25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2" t="s">
        <v>178</v>
      </c>
      <c r="AU1615" s="252" t="s">
        <v>89</v>
      </c>
      <c r="AV1615" s="13" t="s">
        <v>87</v>
      </c>
      <c r="AW1615" s="13" t="s">
        <v>36</v>
      </c>
      <c r="AX1615" s="13" t="s">
        <v>79</v>
      </c>
      <c r="AY1615" s="252" t="s">
        <v>170</v>
      </c>
    </row>
    <row r="1616" s="14" customFormat="1">
      <c r="A1616" s="14"/>
      <c r="B1616" s="253"/>
      <c r="C1616" s="254"/>
      <c r="D1616" s="244" t="s">
        <v>178</v>
      </c>
      <c r="E1616" s="255" t="s">
        <v>1</v>
      </c>
      <c r="F1616" s="256" t="s">
        <v>678</v>
      </c>
      <c r="G1616" s="254"/>
      <c r="H1616" s="257">
        <v>17.02</v>
      </c>
      <c r="I1616" s="258"/>
      <c r="J1616" s="254"/>
      <c r="K1616" s="254"/>
      <c r="L1616" s="259"/>
      <c r="M1616" s="260"/>
      <c r="N1616" s="261"/>
      <c r="O1616" s="261"/>
      <c r="P1616" s="261"/>
      <c r="Q1616" s="261"/>
      <c r="R1616" s="261"/>
      <c r="S1616" s="261"/>
      <c r="T1616" s="262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3" t="s">
        <v>178</v>
      </c>
      <c r="AU1616" s="263" t="s">
        <v>89</v>
      </c>
      <c r="AV1616" s="14" t="s">
        <v>89</v>
      </c>
      <c r="AW1616" s="14" t="s">
        <v>36</v>
      </c>
      <c r="AX1616" s="14" t="s">
        <v>79</v>
      </c>
      <c r="AY1616" s="263" t="s">
        <v>170</v>
      </c>
    </row>
    <row r="1617" s="14" customFormat="1">
      <c r="A1617" s="14"/>
      <c r="B1617" s="253"/>
      <c r="C1617" s="254"/>
      <c r="D1617" s="244" t="s">
        <v>178</v>
      </c>
      <c r="E1617" s="255" t="s">
        <v>1</v>
      </c>
      <c r="F1617" s="256" t="s">
        <v>950</v>
      </c>
      <c r="G1617" s="254"/>
      <c r="H1617" s="257">
        <v>1.28</v>
      </c>
      <c r="I1617" s="258"/>
      <c r="J1617" s="254"/>
      <c r="K1617" s="254"/>
      <c r="L1617" s="259"/>
      <c r="M1617" s="260"/>
      <c r="N1617" s="261"/>
      <c r="O1617" s="261"/>
      <c r="P1617" s="261"/>
      <c r="Q1617" s="261"/>
      <c r="R1617" s="261"/>
      <c r="S1617" s="261"/>
      <c r="T1617" s="26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3" t="s">
        <v>178</v>
      </c>
      <c r="AU1617" s="263" t="s">
        <v>89</v>
      </c>
      <c r="AV1617" s="14" t="s">
        <v>89</v>
      </c>
      <c r="AW1617" s="14" t="s">
        <v>36</v>
      </c>
      <c r="AX1617" s="14" t="s">
        <v>79</v>
      </c>
      <c r="AY1617" s="263" t="s">
        <v>170</v>
      </c>
    </row>
    <row r="1618" s="14" customFormat="1">
      <c r="A1618" s="14"/>
      <c r="B1618" s="253"/>
      <c r="C1618" s="254"/>
      <c r="D1618" s="244" t="s">
        <v>178</v>
      </c>
      <c r="E1618" s="255" t="s">
        <v>1</v>
      </c>
      <c r="F1618" s="256" t="s">
        <v>951</v>
      </c>
      <c r="G1618" s="254"/>
      <c r="H1618" s="257">
        <v>5.5</v>
      </c>
      <c r="I1618" s="258"/>
      <c r="J1618" s="254"/>
      <c r="K1618" s="254"/>
      <c r="L1618" s="259"/>
      <c r="M1618" s="260"/>
      <c r="N1618" s="261"/>
      <c r="O1618" s="261"/>
      <c r="P1618" s="261"/>
      <c r="Q1618" s="261"/>
      <c r="R1618" s="261"/>
      <c r="S1618" s="261"/>
      <c r="T1618" s="26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3" t="s">
        <v>178</v>
      </c>
      <c r="AU1618" s="263" t="s">
        <v>89</v>
      </c>
      <c r="AV1618" s="14" t="s">
        <v>89</v>
      </c>
      <c r="AW1618" s="14" t="s">
        <v>36</v>
      </c>
      <c r="AX1618" s="14" t="s">
        <v>79</v>
      </c>
      <c r="AY1618" s="263" t="s">
        <v>170</v>
      </c>
    </row>
    <row r="1619" s="16" customFormat="1">
      <c r="A1619" s="16"/>
      <c r="B1619" s="275"/>
      <c r="C1619" s="276"/>
      <c r="D1619" s="244" t="s">
        <v>178</v>
      </c>
      <c r="E1619" s="277" t="s">
        <v>1</v>
      </c>
      <c r="F1619" s="278" t="s">
        <v>221</v>
      </c>
      <c r="G1619" s="276"/>
      <c r="H1619" s="279">
        <v>23.800000000000001</v>
      </c>
      <c r="I1619" s="280"/>
      <c r="J1619" s="276"/>
      <c r="K1619" s="276"/>
      <c r="L1619" s="281"/>
      <c r="M1619" s="282"/>
      <c r="N1619" s="283"/>
      <c r="O1619" s="283"/>
      <c r="P1619" s="283"/>
      <c r="Q1619" s="283"/>
      <c r="R1619" s="283"/>
      <c r="S1619" s="283"/>
      <c r="T1619" s="284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85" t="s">
        <v>178</v>
      </c>
      <c r="AU1619" s="285" t="s">
        <v>89</v>
      </c>
      <c r="AV1619" s="16" t="s">
        <v>189</v>
      </c>
      <c r="AW1619" s="16" t="s">
        <v>36</v>
      </c>
      <c r="AX1619" s="16" t="s">
        <v>79</v>
      </c>
      <c r="AY1619" s="285" t="s">
        <v>170</v>
      </c>
    </row>
    <row r="1620" s="13" customFormat="1">
      <c r="A1620" s="13"/>
      <c r="B1620" s="242"/>
      <c r="C1620" s="243"/>
      <c r="D1620" s="244" t="s">
        <v>178</v>
      </c>
      <c r="E1620" s="245" t="s">
        <v>1</v>
      </c>
      <c r="F1620" s="246" t="s">
        <v>952</v>
      </c>
      <c r="G1620" s="243"/>
      <c r="H1620" s="245" t="s">
        <v>1</v>
      </c>
      <c r="I1620" s="247"/>
      <c r="J1620" s="243"/>
      <c r="K1620" s="243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178</v>
      </c>
      <c r="AU1620" s="252" t="s">
        <v>89</v>
      </c>
      <c r="AV1620" s="13" t="s">
        <v>87</v>
      </c>
      <c r="AW1620" s="13" t="s">
        <v>36</v>
      </c>
      <c r="AX1620" s="13" t="s">
        <v>79</v>
      </c>
      <c r="AY1620" s="252" t="s">
        <v>170</v>
      </c>
    </row>
    <row r="1621" s="14" customFormat="1">
      <c r="A1621" s="14"/>
      <c r="B1621" s="253"/>
      <c r="C1621" s="254"/>
      <c r="D1621" s="244" t="s">
        <v>178</v>
      </c>
      <c r="E1621" s="255" t="s">
        <v>1</v>
      </c>
      <c r="F1621" s="256" t="s">
        <v>953</v>
      </c>
      <c r="G1621" s="254"/>
      <c r="H1621" s="257">
        <v>50.630000000000003</v>
      </c>
      <c r="I1621" s="258"/>
      <c r="J1621" s="254"/>
      <c r="K1621" s="254"/>
      <c r="L1621" s="259"/>
      <c r="M1621" s="260"/>
      <c r="N1621" s="261"/>
      <c r="O1621" s="261"/>
      <c r="P1621" s="261"/>
      <c r="Q1621" s="261"/>
      <c r="R1621" s="261"/>
      <c r="S1621" s="261"/>
      <c r="T1621" s="26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3" t="s">
        <v>178</v>
      </c>
      <c r="AU1621" s="263" t="s">
        <v>89</v>
      </c>
      <c r="AV1621" s="14" t="s">
        <v>89</v>
      </c>
      <c r="AW1621" s="14" t="s">
        <v>36</v>
      </c>
      <c r="AX1621" s="14" t="s">
        <v>79</v>
      </c>
      <c r="AY1621" s="263" t="s">
        <v>170</v>
      </c>
    </row>
    <row r="1622" s="16" customFormat="1">
      <c r="A1622" s="16"/>
      <c r="B1622" s="275"/>
      <c r="C1622" s="276"/>
      <c r="D1622" s="244" t="s">
        <v>178</v>
      </c>
      <c r="E1622" s="277" t="s">
        <v>1</v>
      </c>
      <c r="F1622" s="278" t="s">
        <v>221</v>
      </c>
      <c r="G1622" s="276"/>
      <c r="H1622" s="279">
        <v>50.630000000000003</v>
      </c>
      <c r="I1622" s="280"/>
      <c r="J1622" s="276"/>
      <c r="K1622" s="276"/>
      <c r="L1622" s="281"/>
      <c r="M1622" s="282"/>
      <c r="N1622" s="283"/>
      <c r="O1622" s="283"/>
      <c r="P1622" s="283"/>
      <c r="Q1622" s="283"/>
      <c r="R1622" s="283"/>
      <c r="S1622" s="283"/>
      <c r="T1622" s="284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85" t="s">
        <v>178</v>
      </c>
      <c r="AU1622" s="285" t="s">
        <v>89</v>
      </c>
      <c r="AV1622" s="16" t="s">
        <v>189</v>
      </c>
      <c r="AW1622" s="16" t="s">
        <v>36</v>
      </c>
      <c r="AX1622" s="16" t="s">
        <v>79</v>
      </c>
      <c r="AY1622" s="285" t="s">
        <v>170</v>
      </c>
    </row>
    <row r="1623" s="13" customFormat="1">
      <c r="A1623" s="13"/>
      <c r="B1623" s="242"/>
      <c r="C1623" s="243"/>
      <c r="D1623" s="244" t="s">
        <v>178</v>
      </c>
      <c r="E1623" s="245" t="s">
        <v>1</v>
      </c>
      <c r="F1623" s="246" t="s">
        <v>195</v>
      </c>
      <c r="G1623" s="243"/>
      <c r="H1623" s="245" t="s">
        <v>1</v>
      </c>
      <c r="I1623" s="247"/>
      <c r="J1623" s="243"/>
      <c r="K1623" s="243"/>
      <c r="L1623" s="248"/>
      <c r="M1623" s="249"/>
      <c r="N1623" s="250"/>
      <c r="O1623" s="250"/>
      <c r="P1623" s="250"/>
      <c r="Q1623" s="250"/>
      <c r="R1623" s="250"/>
      <c r="S1623" s="250"/>
      <c r="T1623" s="25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2" t="s">
        <v>178</v>
      </c>
      <c r="AU1623" s="252" t="s">
        <v>89</v>
      </c>
      <c r="AV1623" s="13" t="s">
        <v>87</v>
      </c>
      <c r="AW1623" s="13" t="s">
        <v>36</v>
      </c>
      <c r="AX1623" s="13" t="s">
        <v>79</v>
      </c>
      <c r="AY1623" s="252" t="s">
        <v>170</v>
      </c>
    </row>
    <row r="1624" s="13" customFormat="1">
      <c r="A1624" s="13"/>
      <c r="B1624" s="242"/>
      <c r="C1624" s="243"/>
      <c r="D1624" s="244" t="s">
        <v>178</v>
      </c>
      <c r="E1624" s="245" t="s">
        <v>1</v>
      </c>
      <c r="F1624" s="246" t="s">
        <v>381</v>
      </c>
      <c r="G1624" s="243"/>
      <c r="H1624" s="245" t="s">
        <v>1</v>
      </c>
      <c r="I1624" s="247"/>
      <c r="J1624" s="243"/>
      <c r="K1624" s="243"/>
      <c r="L1624" s="248"/>
      <c r="M1624" s="249"/>
      <c r="N1624" s="250"/>
      <c r="O1624" s="250"/>
      <c r="P1624" s="250"/>
      <c r="Q1624" s="250"/>
      <c r="R1624" s="250"/>
      <c r="S1624" s="250"/>
      <c r="T1624" s="25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2" t="s">
        <v>178</v>
      </c>
      <c r="AU1624" s="252" t="s">
        <v>89</v>
      </c>
      <c r="AV1624" s="13" t="s">
        <v>87</v>
      </c>
      <c r="AW1624" s="13" t="s">
        <v>36</v>
      </c>
      <c r="AX1624" s="13" t="s">
        <v>79</v>
      </c>
      <c r="AY1624" s="252" t="s">
        <v>170</v>
      </c>
    </row>
    <row r="1625" s="13" customFormat="1">
      <c r="A1625" s="13"/>
      <c r="B1625" s="242"/>
      <c r="C1625" s="243"/>
      <c r="D1625" s="244" t="s">
        <v>178</v>
      </c>
      <c r="E1625" s="245" t="s">
        <v>1</v>
      </c>
      <c r="F1625" s="246" t="s">
        <v>397</v>
      </c>
      <c r="G1625" s="243"/>
      <c r="H1625" s="245" t="s">
        <v>1</v>
      </c>
      <c r="I1625" s="247"/>
      <c r="J1625" s="243"/>
      <c r="K1625" s="243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178</v>
      </c>
      <c r="AU1625" s="252" t="s">
        <v>89</v>
      </c>
      <c r="AV1625" s="13" t="s">
        <v>87</v>
      </c>
      <c r="AW1625" s="13" t="s">
        <v>36</v>
      </c>
      <c r="AX1625" s="13" t="s">
        <v>79</v>
      </c>
      <c r="AY1625" s="252" t="s">
        <v>170</v>
      </c>
    </row>
    <row r="1626" s="14" customFormat="1">
      <c r="A1626" s="14"/>
      <c r="B1626" s="253"/>
      <c r="C1626" s="254"/>
      <c r="D1626" s="244" t="s">
        <v>178</v>
      </c>
      <c r="E1626" s="255" t="s">
        <v>1</v>
      </c>
      <c r="F1626" s="256" t="s">
        <v>1394</v>
      </c>
      <c r="G1626" s="254"/>
      <c r="H1626" s="257">
        <v>16.800000000000001</v>
      </c>
      <c r="I1626" s="258"/>
      <c r="J1626" s="254"/>
      <c r="K1626" s="254"/>
      <c r="L1626" s="259"/>
      <c r="M1626" s="260"/>
      <c r="N1626" s="261"/>
      <c r="O1626" s="261"/>
      <c r="P1626" s="261"/>
      <c r="Q1626" s="261"/>
      <c r="R1626" s="261"/>
      <c r="S1626" s="261"/>
      <c r="T1626" s="26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3" t="s">
        <v>178</v>
      </c>
      <c r="AU1626" s="263" t="s">
        <v>89</v>
      </c>
      <c r="AV1626" s="14" t="s">
        <v>89</v>
      </c>
      <c r="AW1626" s="14" t="s">
        <v>36</v>
      </c>
      <c r="AX1626" s="14" t="s">
        <v>79</v>
      </c>
      <c r="AY1626" s="263" t="s">
        <v>170</v>
      </c>
    </row>
    <row r="1627" s="16" customFormat="1">
      <c r="A1627" s="16"/>
      <c r="B1627" s="275"/>
      <c r="C1627" s="276"/>
      <c r="D1627" s="244" t="s">
        <v>178</v>
      </c>
      <c r="E1627" s="277" t="s">
        <v>1</v>
      </c>
      <c r="F1627" s="278" t="s">
        <v>221</v>
      </c>
      <c r="G1627" s="276"/>
      <c r="H1627" s="279">
        <v>16.800000000000001</v>
      </c>
      <c r="I1627" s="280"/>
      <c r="J1627" s="276"/>
      <c r="K1627" s="276"/>
      <c r="L1627" s="281"/>
      <c r="M1627" s="282"/>
      <c r="N1627" s="283"/>
      <c r="O1627" s="283"/>
      <c r="P1627" s="283"/>
      <c r="Q1627" s="283"/>
      <c r="R1627" s="283"/>
      <c r="S1627" s="283"/>
      <c r="T1627" s="284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T1627" s="285" t="s">
        <v>178</v>
      </c>
      <c r="AU1627" s="285" t="s">
        <v>89</v>
      </c>
      <c r="AV1627" s="16" t="s">
        <v>189</v>
      </c>
      <c r="AW1627" s="16" t="s">
        <v>36</v>
      </c>
      <c r="AX1627" s="16" t="s">
        <v>79</v>
      </c>
      <c r="AY1627" s="285" t="s">
        <v>170</v>
      </c>
    </row>
    <row r="1628" s="13" customFormat="1">
      <c r="A1628" s="13"/>
      <c r="B1628" s="242"/>
      <c r="C1628" s="243"/>
      <c r="D1628" s="244" t="s">
        <v>178</v>
      </c>
      <c r="E1628" s="245" t="s">
        <v>1</v>
      </c>
      <c r="F1628" s="246" t="s">
        <v>194</v>
      </c>
      <c r="G1628" s="243"/>
      <c r="H1628" s="245" t="s">
        <v>1</v>
      </c>
      <c r="I1628" s="247"/>
      <c r="J1628" s="243"/>
      <c r="K1628" s="243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2" t="s">
        <v>178</v>
      </c>
      <c r="AU1628" s="252" t="s">
        <v>89</v>
      </c>
      <c r="AV1628" s="13" t="s">
        <v>87</v>
      </c>
      <c r="AW1628" s="13" t="s">
        <v>36</v>
      </c>
      <c r="AX1628" s="13" t="s">
        <v>79</v>
      </c>
      <c r="AY1628" s="252" t="s">
        <v>170</v>
      </c>
    </row>
    <row r="1629" s="13" customFormat="1">
      <c r="A1629" s="13"/>
      <c r="B1629" s="242"/>
      <c r="C1629" s="243"/>
      <c r="D1629" s="244" t="s">
        <v>178</v>
      </c>
      <c r="E1629" s="245" t="s">
        <v>1</v>
      </c>
      <c r="F1629" s="246" t="s">
        <v>195</v>
      </c>
      <c r="G1629" s="243"/>
      <c r="H1629" s="245" t="s">
        <v>1</v>
      </c>
      <c r="I1629" s="247"/>
      <c r="J1629" s="243"/>
      <c r="K1629" s="243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178</v>
      </c>
      <c r="AU1629" s="252" t="s">
        <v>89</v>
      </c>
      <c r="AV1629" s="13" t="s">
        <v>87</v>
      </c>
      <c r="AW1629" s="13" t="s">
        <v>36</v>
      </c>
      <c r="AX1629" s="13" t="s">
        <v>79</v>
      </c>
      <c r="AY1629" s="252" t="s">
        <v>170</v>
      </c>
    </row>
    <row r="1630" s="13" customFormat="1">
      <c r="A1630" s="13"/>
      <c r="B1630" s="242"/>
      <c r="C1630" s="243"/>
      <c r="D1630" s="244" t="s">
        <v>178</v>
      </c>
      <c r="E1630" s="245" t="s">
        <v>1</v>
      </c>
      <c r="F1630" s="246" t="s">
        <v>196</v>
      </c>
      <c r="G1630" s="243"/>
      <c r="H1630" s="245" t="s">
        <v>1</v>
      </c>
      <c r="I1630" s="247"/>
      <c r="J1630" s="243"/>
      <c r="K1630" s="243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2" t="s">
        <v>178</v>
      </c>
      <c r="AU1630" s="252" t="s">
        <v>89</v>
      </c>
      <c r="AV1630" s="13" t="s">
        <v>87</v>
      </c>
      <c r="AW1630" s="13" t="s">
        <v>36</v>
      </c>
      <c r="AX1630" s="13" t="s">
        <v>79</v>
      </c>
      <c r="AY1630" s="252" t="s">
        <v>170</v>
      </c>
    </row>
    <row r="1631" s="13" customFormat="1">
      <c r="A1631" s="13"/>
      <c r="B1631" s="242"/>
      <c r="C1631" s="243"/>
      <c r="D1631" s="244" t="s">
        <v>178</v>
      </c>
      <c r="E1631" s="245" t="s">
        <v>1</v>
      </c>
      <c r="F1631" s="246" t="s">
        <v>397</v>
      </c>
      <c r="G1631" s="243"/>
      <c r="H1631" s="245" t="s">
        <v>1</v>
      </c>
      <c r="I1631" s="247"/>
      <c r="J1631" s="243"/>
      <c r="K1631" s="243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178</v>
      </c>
      <c r="AU1631" s="252" t="s">
        <v>89</v>
      </c>
      <c r="AV1631" s="13" t="s">
        <v>87</v>
      </c>
      <c r="AW1631" s="13" t="s">
        <v>36</v>
      </c>
      <c r="AX1631" s="13" t="s">
        <v>79</v>
      </c>
      <c r="AY1631" s="252" t="s">
        <v>170</v>
      </c>
    </row>
    <row r="1632" s="13" customFormat="1">
      <c r="A1632" s="13"/>
      <c r="B1632" s="242"/>
      <c r="C1632" s="243"/>
      <c r="D1632" s="244" t="s">
        <v>178</v>
      </c>
      <c r="E1632" s="245" t="s">
        <v>1</v>
      </c>
      <c r="F1632" s="246" t="s">
        <v>385</v>
      </c>
      <c r="G1632" s="243"/>
      <c r="H1632" s="245" t="s">
        <v>1</v>
      </c>
      <c r="I1632" s="247"/>
      <c r="J1632" s="243"/>
      <c r="K1632" s="243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178</v>
      </c>
      <c r="AU1632" s="252" t="s">
        <v>89</v>
      </c>
      <c r="AV1632" s="13" t="s">
        <v>87</v>
      </c>
      <c r="AW1632" s="13" t="s">
        <v>36</v>
      </c>
      <c r="AX1632" s="13" t="s">
        <v>79</v>
      </c>
      <c r="AY1632" s="252" t="s">
        <v>170</v>
      </c>
    </row>
    <row r="1633" s="14" customFormat="1">
      <c r="A1633" s="14"/>
      <c r="B1633" s="253"/>
      <c r="C1633" s="254"/>
      <c r="D1633" s="244" t="s">
        <v>178</v>
      </c>
      <c r="E1633" s="255" t="s">
        <v>1</v>
      </c>
      <c r="F1633" s="256" t="s">
        <v>1495</v>
      </c>
      <c r="G1633" s="254"/>
      <c r="H1633" s="257">
        <v>12.449999999999999</v>
      </c>
      <c r="I1633" s="258"/>
      <c r="J1633" s="254"/>
      <c r="K1633" s="254"/>
      <c r="L1633" s="259"/>
      <c r="M1633" s="260"/>
      <c r="N1633" s="261"/>
      <c r="O1633" s="261"/>
      <c r="P1633" s="261"/>
      <c r="Q1633" s="261"/>
      <c r="R1633" s="261"/>
      <c r="S1633" s="261"/>
      <c r="T1633" s="26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3" t="s">
        <v>178</v>
      </c>
      <c r="AU1633" s="263" t="s">
        <v>89</v>
      </c>
      <c r="AV1633" s="14" t="s">
        <v>89</v>
      </c>
      <c r="AW1633" s="14" t="s">
        <v>36</v>
      </c>
      <c r="AX1633" s="14" t="s">
        <v>79</v>
      </c>
      <c r="AY1633" s="263" t="s">
        <v>170</v>
      </c>
    </row>
    <row r="1634" s="13" customFormat="1">
      <c r="A1634" s="13"/>
      <c r="B1634" s="242"/>
      <c r="C1634" s="243"/>
      <c r="D1634" s="244" t="s">
        <v>178</v>
      </c>
      <c r="E1634" s="245" t="s">
        <v>1</v>
      </c>
      <c r="F1634" s="246" t="s">
        <v>387</v>
      </c>
      <c r="G1634" s="243"/>
      <c r="H1634" s="245" t="s">
        <v>1</v>
      </c>
      <c r="I1634" s="247"/>
      <c r="J1634" s="243"/>
      <c r="K1634" s="243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2" t="s">
        <v>178</v>
      </c>
      <c r="AU1634" s="252" t="s">
        <v>89</v>
      </c>
      <c r="AV1634" s="13" t="s">
        <v>87</v>
      </c>
      <c r="AW1634" s="13" t="s">
        <v>36</v>
      </c>
      <c r="AX1634" s="13" t="s">
        <v>79</v>
      </c>
      <c r="AY1634" s="252" t="s">
        <v>170</v>
      </c>
    </row>
    <row r="1635" s="14" customFormat="1">
      <c r="A1635" s="14"/>
      <c r="B1635" s="253"/>
      <c r="C1635" s="254"/>
      <c r="D1635" s="244" t="s">
        <v>178</v>
      </c>
      <c r="E1635" s="255" t="s">
        <v>1</v>
      </c>
      <c r="F1635" s="256" t="s">
        <v>1496</v>
      </c>
      <c r="G1635" s="254"/>
      <c r="H1635" s="257">
        <v>10.4</v>
      </c>
      <c r="I1635" s="258"/>
      <c r="J1635" s="254"/>
      <c r="K1635" s="254"/>
      <c r="L1635" s="259"/>
      <c r="M1635" s="260"/>
      <c r="N1635" s="261"/>
      <c r="O1635" s="261"/>
      <c r="P1635" s="261"/>
      <c r="Q1635" s="261"/>
      <c r="R1635" s="261"/>
      <c r="S1635" s="261"/>
      <c r="T1635" s="26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3" t="s">
        <v>178</v>
      </c>
      <c r="AU1635" s="263" t="s">
        <v>89</v>
      </c>
      <c r="AV1635" s="14" t="s">
        <v>89</v>
      </c>
      <c r="AW1635" s="14" t="s">
        <v>36</v>
      </c>
      <c r="AX1635" s="14" t="s">
        <v>79</v>
      </c>
      <c r="AY1635" s="263" t="s">
        <v>170</v>
      </c>
    </row>
    <row r="1636" s="13" customFormat="1">
      <c r="A1636" s="13"/>
      <c r="B1636" s="242"/>
      <c r="C1636" s="243"/>
      <c r="D1636" s="244" t="s">
        <v>178</v>
      </c>
      <c r="E1636" s="245" t="s">
        <v>1</v>
      </c>
      <c r="F1636" s="246" t="s">
        <v>1497</v>
      </c>
      <c r="G1636" s="243"/>
      <c r="H1636" s="245" t="s">
        <v>1</v>
      </c>
      <c r="I1636" s="247"/>
      <c r="J1636" s="243"/>
      <c r="K1636" s="243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2" t="s">
        <v>178</v>
      </c>
      <c r="AU1636" s="252" t="s">
        <v>89</v>
      </c>
      <c r="AV1636" s="13" t="s">
        <v>87</v>
      </c>
      <c r="AW1636" s="13" t="s">
        <v>36</v>
      </c>
      <c r="AX1636" s="13" t="s">
        <v>79</v>
      </c>
      <c r="AY1636" s="252" t="s">
        <v>170</v>
      </c>
    </row>
    <row r="1637" s="14" customFormat="1">
      <c r="A1637" s="14"/>
      <c r="B1637" s="253"/>
      <c r="C1637" s="254"/>
      <c r="D1637" s="244" t="s">
        <v>178</v>
      </c>
      <c r="E1637" s="255" t="s">
        <v>1</v>
      </c>
      <c r="F1637" s="256" t="s">
        <v>1498</v>
      </c>
      <c r="G1637" s="254"/>
      <c r="H1637" s="257">
        <v>21.108000000000001</v>
      </c>
      <c r="I1637" s="258"/>
      <c r="J1637" s="254"/>
      <c r="K1637" s="254"/>
      <c r="L1637" s="259"/>
      <c r="M1637" s="260"/>
      <c r="N1637" s="261"/>
      <c r="O1637" s="261"/>
      <c r="P1637" s="261"/>
      <c r="Q1637" s="261"/>
      <c r="R1637" s="261"/>
      <c r="S1637" s="261"/>
      <c r="T1637" s="26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3" t="s">
        <v>178</v>
      </c>
      <c r="AU1637" s="263" t="s">
        <v>89</v>
      </c>
      <c r="AV1637" s="14" t="s">
        <v>89</v>
      </c>
      <c r="AW1637" s="14" t="s">
        <v>36</v>
      </c>
      <c r="AX1637" s="14" t="s">
        <v>79</v>
      </c>
      <c r="AY1637" s="263" t="s">
        <v>170</v>
      </c>
    </row>
    <row r="1638" s="13" customFormat="1">
      <c r="A1638" s="13"/>
      <c r="B1638" s="242"/>
      <c r="C1638" s="243"/>
      <c r="D1638" s="244" t="s">
        <v>178</v>
      </c>
      <c r="E1638" s="245" t="s">
        <v>1</v>
      </c>
      <c r="F1638" s="246" t="s">
        <v>391</v>
      </c>
      <c r="G1638" s="243"/>
      <c r="H1638" s="245" t="s">
        <v>1</v>
      </c>
      <c r="I1638" s="247"/>
      <c r="J1638" s="243"/>
      <c r="K1638" s="243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178</v>
      </c>
      <c r="AU1638" s="252" t="s">
        <v>89</v>
      </c>
      <c r="AV1638" s="13" t="s">
        <v>87</v>
      </c>
      <c r="AW1638" s="13" t="s">
        <v>36</v>
      </c>
      <c r="AX1638" s="13" t="s">
        <v>79</v>
      </c>
      <c r="AY1638" s="252" t="s">
        <v>170</v>
      </c>
    </row>
    <row r="1639" s="14" customFormat="1">
      <c r="A1639" s="14"/>
      <c r="B1639" s="253"/>
      <c r="C1639" s="254"/>
      <c r="D1639" s="244" t="s">
        <v>178</v>
      </c>
      <c r="E1639" s="255" t="s">
        <v>1</v>
      </c>
      <c r="F1639" s="256" t="s">
        <v>1499</v>
      </c>
      <c r="G1639" s="254"/>
      <c r="H1639" s="257">
        <v>72.579999999999998</v>
      </c>
      <c r="I1639" s="258"/>
      <c r="J1639" s="254"/>
      <c r="K1639" s="254"/>
      <c r="L1639" s="259"/>
      <c r="M1639" s="260"/>
      <c r="N1639" s="261"/>
      <c r="O1639" s="261"/>
      <c r="P1639" s="261"/>
      <c r="Q1639" s="261"/>
      <c r="R1639" s="261"/>
      <c r="S1639" s="261"/>
      <c r="T1639" s="26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3" t="s">
        <v>178</v>
      </c>
      <c r="AU1639" s="263" t="s">
        <v>89</v>
      </c>
      <c r="AV1639" s="14" t="s">
        <v>89</v>
      </c>
      <c r="AW1639" s="14" t="s">
        <v>36</v>
      </c>
      <c r="AX1639" s="14" t="s">
        <v>79</v>
      </c>
      <c r="AY1639" s="263" t="s">
        <v>170</v>
      </c>
    </row>
    <row r="1640" s="14" customFormat="1">
      <c r="A1640" s="14"/>
      <c r="B1640" s="253"/>
      <c r="C1640" s="254"/>
      <c r="D1640" s="244" t="s">
        <v>178</v>
      </c>
      <c r="E1640" s="255" t="s">
        <v>1</v>
      </c>
      <c r="F1640" s="256" t="s">
        <v>959</v>
      </c>
      <c r="G1640" s="254"/>
      <c r="H1640" s="257">
        <v>5.0800000000000001</v>
      </c>
      <c r="I1640" s="258"/>
      <c r="J1640" s="254"/>
      <c r="K1640" s="254"/>
      <c r="L1640" s="259"/>
      <c r="M1640" s="260"/>
      <c r="N1640" s="261"/>
      <c r="O1640" s="261"/>
      <c r="P1640" s="261"/>
      <c r="Q1640" s="261"/>
      <c r="R1640" s="261"/>
      <c r="S1640" s="261"/>
      <c r="T1640" s="26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3" t="s">
        <v>178</v>
      </c>
      <c r="AU1640" s="263" t="s">
        <v>89</v>
      </c>
      <c r="AV1640" s="14" t="s">
        <v>89</v>
      </c>
      <c r="AW1640" s="14" t="s">
        <v>36</v>
      </c>
      <c r="AX1640" s="14" t="s">
        <v>79</v>
      </c>
      <c r="AY1640" s="263" t="s">
        <v>170</v>
      </c>
    </row>
    <row r="1641" s="16" customFormat="1">
      <c r="A1641" s="16"/>
      <c r="B1641" s="275"/>
      <c r="C1641" s="276"/>
      <c r="D1641" s="244" t="s">
        <v>178</v>
      </c>
      <c r="E1641" s="277" t="s">
        <v>1</v>
      </c>
      <c r="F1641" s="278" t="s">
        <v>221</v>
      </c>
      <c r="G1641" s="276"/>
      <c r="H1641" s="279">
        <v>121.618</v>
      </c>
      <c r="I1641" s="280"/>
      <c r="J1641" s="276"/>
      <c r="K1641" s="276"/>
      <c r="L1641" s="281"/>
      <c r="M1641" s="282"/>
      <c r="N1641" s="283"/>
      <c r="O1641" s="283"/>
      <c r="P1641" s="283"/>
      <c r="Q1641" s="283"/>
      <c r="R1641" s="283"/>
      <c r="S1641" s="283"/>
      <c r="T1641" s="284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T1641" s="285" t="s">
        <v>178</v>
      </c>
      <c r="AU1641" s="285" t="s">
        <v>89</v>
      </c>
      <c r="AV1641" s="16" t="s">
        <v>189</v>
      </c>
      <c r="AW1641" s="16" t="s">
        <v>36</v>
      </c>
      <c r="AX1641" s="16" t="s">
        <v>79</v>
      </c>
      <c r="AY1641" s="285" t="s">
        <v>170</v>
      </c>
    </row>
    <row r="1642" s="15" customFormat="1">
      <c r="A1642" s="15"/>
      <c r="B1642" s="264"/>
      <c r="C1642" s="265"/>
      <c r="D1642" s="244" t="s">
        <v>178</v>
      </c>
      <c r="E1642" s="266" t="s">
        <v>1</v>
      </c>
      <c r="F1642" s="267" t="s">
        <v>183</v>
      </c>
      <c r="G1642" s="265"/>
      <c r="H1642" s="268">
        <v>212.84800000000001</v>
      </c>
      <c r="I1642" s="269"/>
      <c r="J1642" s="265"/>
      <c r="K1642" s="265"/>
      <c r="L1642" s="270"/>
      <c r="M1642" s="271"/>
      <c r="N1642" s="272"/>
      <c r="O1642" s="272"/>
      <c r="P1642" s="272"/>
      <c r="Q1642" s="272"/>
      <c r="R1642" s="272"/>
      <c r="S1642" s="272"/>
      <c r="T1642" s="273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74" t="s">
        <v>178</v>
      </c>
      <c r="AU1642" s="274" t="s">
        <v>89</v>
      </c>
      <c r="AV1642" s="15" t="s">
        <v>176</v>
      </c>
      <c r="AW1642" s="15" t="s">
        <v>36</v>
      </c>
      <c r="AX1642" s="15" t="s">
        <v>87</v>
      </c>
      <c r="AY1642" s="274" t="s">
        <v>170</v>
      </c>
    </row>
    <row r="1643" s="2" customFormat="1" ht="14.4" customHeight="1">
      <c r="A1643" s="39"/>
      <c r="B1643" s="40"/>
      <c r="C1643" s="286" t="s">
        <v>1500</v>
      </c>
      <c r="D1643" s="286" t="s">
        <v>312</v>
      </c>
      <c r="E1643" s="287" t="s">
        <v>1501</v>
      </c>
      <c r="F1643" s="288" t="s">
        <v>1502</v>
      </c>
      <c r="G1643" s="289" t="s">
        <v>290</v>
      </c>
      <c r="H1643" s="290">
        <v>0.070000000000000007</v>
      </c>
      <c r="I1643" s="291"/>
      <c r="J1643" s="292">
        <f>ROUND(I1643*H1643,2)</f>
        <v>0</v>
      </c>
      <c r="K1643" s="293"/>
      <c r="L1643" s="294"/>
      <c r="M1643" s="295" t="s">
        <v>1</v>
      </c>
      <c r="N1643" s="296" t="s">
        <v>44</v>
      </c>
      <c r="O1643" s="92"/>
      <c r="P1643" s="238">
        <f>O1643*H1643</f>
        <v>0</v>
      </c>
      <c r="Q1643" s="238">
        <v>1</v>
      </c>
      <c r="R1643" s="238">
        <f>Q1643*H1643</f>
        <v>0.070000000000000007</v>
      </c>
      <c r="S1643" s="238">
        <v>0</v>
      </c>
      <c r="T1643" s="239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40" t="s">
        <v>366</v>
      </c>
      <c r="AT1643" s="240" t="s">
        <v>312</v>
      </c>
      <c r="AU1643" s="240" t="s">
        <v>89</v>
      </c>
      <c r="AY1643" s="18" t="s">
        <v>170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8" t="s">
        <v>87</v>
      </c>
      <c r="BK1643" s="241">
        <f>ROUND(I1643*H1643,2)</f>
        <v>0</v>
      </c>
      <c r="BL1643" s="18" t="s">
        <v>273</v>
      </c>
      <c r="BM1643" s="240" t="s">
        <v>1503</v>
      </c>
    </row>
    <row r="1644" s="14" customFormat="1">
      <c r="A1644" s="14"/>
      <c r="B1644" s="253"/>
      <c r="C1644" s="254"/>
      <c r="D1644" s="244" t="s">
        <v>178</v>
      </c>
      <c r="E1644" s="254"/>
      <c r="F1644" s="256" t="s">
        <v>1504</v>
      </c>
      <c r="G1644" s="254"/>
      <c r="H1644" s="257">
        <v>0.070000000000000007</v>
      </c>
      <c r="I1644" s="258"/>
      <c r="J1644" s="254"/>
      <c r="K1644" s="254"/>
      <c r="L1644" s="259"/>
      <c r="M1644" s="260"/>
      <c r="N1644" s="261"/>
      <c r="O1644" s="261"/>
      <c r="P1644" s="261"/>
      <c r="Q1644" s="261"/>
      <c r="R1644" s="261"/>
      <c r="S1644" s="261"/>
      <c r="T1644" s="26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3" t="s">
        <v>178</v>
      </c>
      <c r="AU1644" s="263" t="s">
        <v>89</v>
      </c>
      <c r="AV1644" s="14" t="s">
        <v>89</v>
      </c>
      <c r="AW1644" s="14" t="s">
        <v>4</v>
      </c>
      <c r="AX1644" s="14" t="s">
        <v>87</v>
      </c>
      <c r="AY1644" s="263" t="s">
        <v>170</v>
      </c>
    </row>
    <row r="1645" s="2" customFormat="1" ht="24.15" customHeight="1">
      <c r="A1645" s="39"/>
      <c r="B1645" s="40"/>
      <c r="C1645" s="228" t="s">
        <v>1505</v>
      </c>
      <c r="D1645" s="228" t="s">
        <v>172</v>
      </c>
      <c r="E1645" s="229" t="s">
        <v>1506</v>
      </c>
      <c r="F1645" s="230" t="s">
        <v>1507</v>
      </c>
      <c r="G1645" s="231" t="s">
        <v>175</v>
      </c>
      <c r="H1645" s="232">
        <v>11.75</v>
      </c>
      <c r="I1645" s="233"/>
      <c r="J1645" s="234">
        <f>ROUND(I1645*H1645,2)</f>
        <v>0</v>
      </c>
      <c r="K1645" s="235"/>
      <c r="L1645" s="45"/>
      <c r="M1645" s="236" t="s">
        <v>1</v>
      </c>
      <c r="N1645" s="237" t="s">
        <v>44</v>
      </c>
      <c r="O1645" s="92"/>
      <c r="P1645" s="238">
        <f>O1645*H1645</f>
        <v>0</v>
      </c>
      <c r="Q1645" s="238">
        <v>0</v>
      </c>
      <c r="R1645" s="238">
        <f>Q1645*H1645</f>
        <v>0</v>
      </c>
      <c r="S1645" s="238">
        <v>0</v>
      </c>
      <c r="T1645" s="239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40" t="s">
        <v>273</v>
      </c>
      <c r="AT1645" s="240" t="s">
        <v>172</v>
      </c>
      <c r="AU1645" s="240" t="s">
        <v>89</v>
      </c>
      <c r="AY1645" s="18" t="s">
        <v>170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8" t="s">
        <v>87</v>
      </c>
      <c r="BK1645" s="241">
        <f>ROUND(I1645*H1645,2)</f>
        <v>0</v>
      </c>
      <c r="BL1645" s="18" t="s">
        <v>273</v>
      </c>
      <c r="BM1645" s="240" t="s">
        <v>1508</v>
      </c>
    </row>
    <row r="1646" s="13" customFormat="1">
      <c r="A1646" s="13"/>
      <c r="B1646" s="242"/>
      <c r="C1646" s="243"/>
      <c r="D1646" s="244" t="s">
        <v>178</v>
      </c>
      <c r="E1646" s="245" t="s">
        <v>1</v>
      </c>
      <c r="F1646" s="246" t="s">
        <v>524</v>
      </c>
      <c r="G1646" s="243"/>
      <c r="H1646" s="245" t="s">
        <v>1</v>
      </c>
      <c r="I1646" s="247"/>
      <c r="J1646" s="243"/>
      <c r="K1646" s="243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178</v>
      </c>
      <c r="AU1646" s="252" t="s">
        <v>89</v>
      </c>
      <c r="AV1646" s="13" t="s">
        <v>87</v>
      </c>
      <c r="AW1646" s="13" t="s">
        <v>36</v>
      </c>
      <c r="AX1646" s="13" t="s">
        <v>79</v>
      </c>
      <c r="AY1646" s="252" t="s">
        <v>170</v>
      </c>
    </row>
    <row r="1647" s="13" customFormat="1">
      <c r="A1647" s="13"/>
      <c r="B1647" s="242"/>
      <c r="C1647" s="243"/>
      <c r="D1647" s="244" t="s">
        <v>178</v>
      </c>
      <c r="E1647" s="245" t="s">
        <v>1</v>
      </c>
      <c r="F1647" s="246" t="s">
        <v>195</v>
      </c>
      <c r="G1647" s="243"/>
      <c r="H1647" s="245" t="s">
        <v>1</v>
      </c>
      <c r="I1647" s="247"/>
      <c r="J1647" s="243"/>
      <c r="K1647" s="243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178</v>
      </c>
      <c r="AU1647" s="252" t="s">
        <v>89</v>
      </c>
      <c r="AV1647" s="13" t="s">
        <v>87</v>
      </c>
      <c r="AW1647" s="13" t="s">
        <v>36</v>
      </c>
      <c r="AX1647" s="13" t="s">
        <v>79</v>
      </c>
      <c r="AY1647" s="252" t="s">
        <v>170</v>
      </c>
    </row>
    <row r="1648" s="13" customFormat="1">
      <c r="A1648" s="13"/>
      <c r="B1648" s="242"/>
      <c r="C1648" s="243"/>
      <c r="D1648" s="244" t="s">
        <v>178</v>
      </c>
      <c r="E1648" s="245" t="s">
        <v>1</v>
      </c>
      <c r="F1648" s="246" t="s">
        <v>196</v>
      </c>
      <c r="G1648" s="243"/>
      <c r="H1648" s="245" t="s">
        <v>1</v>
      </c>
      <c r="I1648" s="247"/>
      <c r="J1648" s="243"/>
      <c r="K1648" s="243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2" t="s">
        <v>178</v>
      </c>
      <c r="AU1648" s="252" t="s">
        <v>89</v>
      </c>
      <c r="AV1648" s="13" t="s">
        <v>87</v>
      </c>
      <c r="AW1648" s="13" t="s">
        <v>36</v>
      </c>
      <c r="AX1648" s="13" t="s">
        <v>79</v>
      </c>
      <c r="AY1648" s="252" t="s">
        <v>170</v>
      </c>
    </row>
    <row r="1649" s="13" customFormat="1">
      <c r="A1649" s="13"/>
      <c r="B1649" s="242"/>
      <c r="C1649" s="243"/>
      <c r="D1649" s="244" t="s">
        <v>178</v>
      </c>
      <c r="E1649" s="245" t="s">
        <v>1</v>
      </c>
      <c r="F1649" s="246" t="s">
        <v>796</v>
      </c>
      <c r="G1649" s="243"/>
      <c r="H1649" s="245" t="s">
        <v>1</v>
      </c>
      <c r="I1649" s="247"/>
      <c r="J1649" s="243"/>
      <c r="K1649" s="243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2" t="s">
        <v>178</v>
      </c>
      <c r="AU1649" s="252" t="s">
        <v>89</v>
      </c>
      <c r="AV1649" s="13" t="s">
        <v>87</v>
      </c>
      <c r="AW1649" s="13" t="s">
        <v>36</v>
      </c>
      <c r="AX1649" s="13" t="s">
        <v>79</v>
      </c>
      <c r="AY1649" s="252" t="s">
        <v>170</v>
      </c>
    </row>
    <row r="1650" s="14" customFormat="1">
      <c r="A1650" s="14"/>
      <c r="B1650" s="253"/>
      <c r="C1650" s="254"/>
      <c r="D1650" s="244" t="s">
        <v>178</v>
      </c>
      <c r="E1650" s="255" t="s">
        <v>1</v>
      </c>
      <c r="F1650" s="256" t="s">
        <v>681</v>
      </c>
      <c r="G1650" s="254"/>
      <c r="H1650" s="257">
        <v>3.75</v>
      </c>
      <c r="I1650" s="258"/>
      <c r="J1650" s="254"/>
      <c r="K1650" s="254"/>
      <c r="L1650" s="259"/>
      <c r="M1650" s="260"/>
      <c r="N1650" s="261"/>
      <c r="O1650" s="261"/>
      <c r="P1650" s="261"/>
      <c r="Q1650" s="261"/>
      <c r="R1650" s="261"/>
      <c r="S1650" s="261"/>
      <c r="T1650" s="26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3" t="s">
        <v>178</v>
      </c>
      <c r="AU1650" s="263" t="s">
        <v>89</v>
      </c>
      <c r="AV1650" s="14" t="s">
        <v>89</v>
      </c>
      <c r="AW1650" s="14" t="s">
        <v>36</v>
      </c>
      <c r="AX1650" s="14" t="s">
        <v>79</v>
      </c>
      <c r="AY1650" s="263" t="s">
        <v>170</v>
      </c>
    </row>
    <row r="1651" s="14" customFormat="1">
      <c r="A1651" s="14"/>
      <c r="B1651" s="253"/>
      <c r="C1651" s="254"/>
      <c r="D1651" s="244" t="s">
        <v>178</v>
      </c>
      <c r="E1651" s="255" t="s">
        <v>1</v>
      </c>
      <c r="F1651" s="256" t="s">
        <v>797</v>
      </c>
      <c r="G1651" s="254"/>
      <c r="H1651" s="257">
        <v>8</v>
      </c>
      <c r="I1651" s="258"/>
      <c r="J1651" s="254"/>
      <c r="K1651" s="254"/>
      <c r="L1651" s="259"/>
      <c r="M1651" s="260"/>
      <c r="N1651" s="261"/>
      <c r="O1651" s="261"/>
      <c r="P1651" s="261"/>
      <c r="Q1651" s="261"/>
      <c r="R1651" s="261"/>
      <c r="S1651" s="261"/>
      <c r="T1651" s="26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3" t="s">
        <v>178</v>
      </c>
      <c r="AU1651" s="263" t="s">
        <v>89</v>
      </c>
      <c r="AV1651" s="14" t="s">
        <v>89</v>
      </c>
      <c r="AW1651" s="14" t="s">
        <v>36</v>
      </c>
      <c r="AX1651" s="14" t="s">
        <v>79</v>
      </c>
      <c r="AY1651" s="263" t="s">
        <v>170</v>
      </c>
    </row>
    <row r="1652" s="15" customFormat="1">
      <c r="A1652" s="15"/>
      <c r="B1652" s="264"/>
      <c r="C1652" s="265"/>
      <c r="D1652" s="244" t="s">
        <v>178</v>
      </c>
      <c r="E1652" s="266" t="s">
        <v>1</v>
      </c>
      <c r="F1652" s="267" t="s">
        <v>183</v>
      </c>
      <c r="G1652" s="265"/>
      <c r="H1652" s="268">
        <v>11.75</v>
      </c>
      <c r="I1652" s="269"/>
      <c r="J1652" s="265"/>
      <c r="K1652" s="265"/>
      <c r="L1652" s="270"/>
      <c r="M1652" s="271"/>
      <c r="N1652" s="272"/>
      <c r="O1652" s="272"/>
      <c r="P1652" s="272"/>
      <c r="Q1652" s="272"/>
      <c r="R1652" s="272"/>
      <c r="S1652" s="272"/>
      <c r="T1652" s="273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74" t="s">
        <v>178</v>
      </c>
      <c r="AU1652" s="274" t="s">
        <v>89</v>
      </c>
      <c r="AV1652" s="15" t="s">
        <v>176</v>
      </c>
      <c r="AW1652" s="15" t="s">
        <v>36</v>
      </c>
      <c r="AX1652" s="15" t="s">
        <v>87</v>
      </c>
      <c r="AY1652" s="274" t="s">
        <v>170</v>
      </c>
    </row>
    <row r="1653" s="2" customFormat="1" ht="24.15" customHeight="1">
      <c r="A1653" s="39"/>
      <c r="B1653" s="40"/>
      <c r="C1653" s="286" t="s">
        <v>1509</v>
      </c>
      <c r="D1653" s="286" t="s">
        <v>312</v>
      </c>
      <c r="E1653" s="287" t="s">
        <v>1510</v>
      </c>
      <c r="F1653" s="288" t="s">
        <v>1511</v>
      </c>
      <c r="G1653" s="289" t="s">
        <v>329</v>
      </c>
      <c r="H1653" s="290">
        <v>52.875</v>
      </c>
      <c r="I1653" s="291"/>
      <c r="J1653" s="292">
        <f>ROUND(I1653*H1653,2)</f>
        <v>0</v>
      </c>
      <c r="K1653" s="293"/>
      <c r="L1653" s="294"/>
      <c r="M1653" s="295" t="s">
        <v>1</v>
      </c>
      <c r="N1653" s="296" t="s">
        <v>44</v>
      </c>
      <c r="O1653" s="92"/>
      <c r="P1653" s="238">
        <f>O1653*H1653</f>
        <v>0</v>
      </c>
      <c r="Q1653" s="238">
        <v>0.001</v>
      </c>
      <c r="R1653" s="238">
        <f>Q1653*H1653</f>
        <v>0.052874999999999998</v>
      </c>
      <c r="S1653" s="238">
        <v>0</v>
      </c>
      <c r="T1653" s="239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40" t="s">
        <v>366</v>
      </c>
      <c r="AT1653" s="240" t="s">
        <v>312</v>
      </c>
      <c r="AU1653" s="240" t="s">
        <v>89</v>
      </c>
      <c r="AY1653" s="18" t="s">
        <v>170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8" t="s">
        <v>87</v>
      </c>
      <c r="BK1653" s="241">
        <f>ROUND(I1653*H1653,2)</f>
        <v>0</v>
      </c>
      <c r="BL1653" s="18" t="s">
        <v>273</v>
      </c>
      <c r="BM1653" s="240" t="s">
        <v>1512</v>
      </c>
    </row>
    <row r="1654" s="14" customFormat="1">
      <c r="A1654" s="14"/>
      <c r="B1654" s="253"/>
      <c r="C1654" s="254"/>
      <c r="D1654" s="244" t="s">
        <v>178</v>
      </c>
      <c r="E1654" s="254"/>
      <c r="F1654" s="256" t="s">
        <v>1513</v>
      </c>
      <c r="G1654" s="254"/>
      <c r="H1654" s="257">
        <v>52.875</v>
      </c>
      <c r="I1654" s="258"/>
      <c r="J1654" s="254"/>
      <c r="K1654" s="254"/>
      <c r="L1654" s="259"/>
      <c r="M1654" s="260"/>
      <c r="N1654" s="261"/>
      <c r="O1654" s="261"/>
      <c r="P1654" s="261"/>
      <c r="Q1654" s="261"/>
      <c r="R1654" s="261"/>
      <c r="S1654" s="261"/>
      <c r="T1654" s="26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3" t="s">
        <v>178</v>
      </c>
      <c r="AU1654" s="263" t="s">
        <v>89</v>
      </c>
      <c r="AV1654" s="14" t="s">
        <v>89</v>
      </c>
      <c r="AW1654" s="14" t="s">
        <v>4</v>
      </c>
      <c r="AX1654" s="14" t="s">
        <v>87</v>
      </c>
      <c r="AY1654" s="263" t="s">
        <v>170</v>
      </c>
    </row>
    <row r="1655" s="2" customFormat="1" ht="24.15" customHeight="1">
      <c r="A1655" s="39"/>
      <c r="B1655" s="40"/>
      <c r="C1655" s="228" t="s">
        <v>1514</v>
      </c>
      <c r="D1655" s="228" t="s">
        <v>172</v>
      </c>
      <c r="E1655" s="229" t="s">
        <v>1515</v>
      </c>
      <c r="F1655" s="230" t="s">
        <v>1516</v>
      </c>
      <c r="G1655" s="231" t="s">
        <v>175</v>
      </c>
      <c r="H1655" s="232">
        <v>127.575</v>
      </c>
      <c r="I1655" s="233"/>
      <c r="J1655" s="234">
        <f>ROUND(I1655*H1655,2)</f>
        <v>0</v>
      </c>
      <c r="K1655" s="235"/>
      <c r="L1655" s="45"/>
      <c r="M1655" s="236" t="s">
        <v>1</v>
      </c>
      <c r="N1655" s="237" t="s">
        <v>44</v>
      </c>
      <c r="O1655" s="92"/>
      <c r="P1655" s="238">
        <f>O1655*H1655</f>
        <v>0</v>
      </c>
      <c r="Q1655" s="238">
        <v>0</v>
      </c>
      <c r="R1655" s="238">
        <f>Q1655*H1655</f>
        <v>0</v>
      </c>
      <c r="S1655" s="238">
        <v>0</v>
      </c>
      <c r="T1655" s="239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40" t="s">
        <v>273</v>
      </c>
      <c r="AT1655" s="240" t="s">
        <v>172</v>
      </c>
      <c r="AU1655" s="240" t="s">
        <v>89</v>
      </c>
      <c r="AY1655" s="18" t="s">
        <v>170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8" t="s">
        <v>87</v>
      </c>
      <c r="BK1655" s="241">
        <f>ROUND(I1655*H1655,2)</f>
        <v>0</v>
      </c>
      <c r="BL1655" s="18" t="s">
        <v>273</v>
      </c>
      <c r="BM1655" s="240" t="s">
        <v>1517</v>
      </c>
    </row>
    <row r="1656" s="13" customFormat="1">
      <c r="A1656" s="13"/>
      <c r="B1656" s="242"/>
      <c r="C1656" s="243"/>
      <c r="D1656" s="244" t="s">
        <v>178</v>
      </c>
      <c r="E1656" s="245" t="s">
        <v>1</v>
      </c>
      <c r="F1656" s="246" t="s">
        <v>195</v>
      </c>
      <c r="G1656" s="243"/>
      <c r="H1656" s="245" t="s">
        <v>1</v>
      </c>
      <c r="I1656" s="247"/>
      <c r="J1656" s="243"/>
      <c r="K1656" s="243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178</v>
      </c>
      <c r="AU1656" s="252" t="s">
        <v>89</v>
      </c>
      <c r="AV1656" s="13" t="s">
        <v>87</v>
      </c>
      <c r="AW1656" s="13" t="s">
        <v>36</v>
      </c>
      <c r="AX1656" s="13" t="s">
        <v>79</v>
      </c>
      <c r="AY1656" s="252" t="s">
        <v>170</v>
      </c>
    </row>
    <row r="1657" s="13" customFormat="1">
      <c r="A1657" s="13"/>
      <c r="B1657" s="242"/>
      <c r="C1657" s="243"/>
      <c r="D1657" s="244" t="s">
        <v>178</v>
      </c>
      <c r="E1657" s="245" t="s">
        <v>1</v>
      </c>
      <c r="F1657" s="246" t="s">
        <v>196</v>
      </c>
      <c r="G1657" s="243"/>
      <c r="H1657" s="245" t="s">
        <v>1</v>
      </c>
      <c r="I1657" s="247"/>
      <c r="J1657" s="243"/>
      <c r="K1657" s="243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178</v>
      </c>
      <c r="AU1657" s="252" t="s">
        <v>89</v>
      </c>
      <c r="AV1657" s="13" t="s">
        <v>87</v>
      </c>
      <c r="AW1657" s="13" t="s">
        <v>36</v>
      </c>
      <c r="AX1657" s="13" t="s">
        <v>79</v>
      </c>
      <c r="AY1657" s="252" t="s">
        <v>170</v>
      </c>
    </row>
    <row r="1658" s="13" customFormat="1">
      <c r="A1658" s="13"/>
      <c r="B1658" s="242"/>
      <c r="C1658" s="243"/>
      <c r="D1658" s="244" t="s">
        <v>178</v>
      </c>
      <c r="E1658" s="245" t="s">
        <v>1</v>
      </c>
      <c r="F1658" s="246" t="s">
        <v>937</v>
      </c>
      <c r="G1658" s="243"/>
      <c r="H1658" s="245" t="s">
        <v>1</v>
      </c>
      <c r="I1658" s="247"/>
      <c r="J1658" s="243"/>
      <c r="K1658" s="243"/>
      <c r="L1658" s="248"/>
      <c r="M1658" s="249"/>
      <c r="N1658" s="250"/>
      <c r="O1658" s="250"/>
      <c r="P1658" s="250"/>
      <c r="Q1658" s="250"/>
      <c r="R1658" s="250"/>
      <c r="S1658" s="250"/>
      <c r="T1658" s="25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2" t="s">
        <v>178</v>
      </c>
      <c r="AU1658" s="252" t="s">
        <v>89</v>
      </c>
      <c r="AV1658" s="13" t="s">
        <v>87</v>
      </c>
      <c r="AW1658" s="13" t="s">
        <v>36</v>
      </c>
      <c r="AX1658" s="13" t="s">
        <v>79</v>
      </c>
      <c r="AY1658" s="252" t="s">
        <v>170</v>
      </c>
    </row>
    <row r="1659" s="14" customFormat="1">
      <c r="A1659" s="14"/>
      <c r="B1659" s="253"/>
      <c r="C1659" s="254"/>
      <c r="D1659" s="244" t="s">
        <v>178</v>
      </c>
      <c r="E1659" s="255" t="s">
        <v>1</v>
      </c>
      <c r="F1659" s="256" t="s">
        <v>938</v>
      </c>
      <c r="G1659" s="254"/>
      <c r="H1659" s="257">
        <v>30.684999999999999</v>
      </c>
      <c r="I1659" s="258"/>
      <c r="J1659" s="254"/>
      <c r="K1659" s="254"/>
      <c r="L1659" s="259"/>
      <c r="M1659" s="260"/>
      <c r="N1659" s="261"/>
      <c r="O1659" s="261"/>
      <c r="P1659" s="261"/>
      <c r="Q1659" s="261"/>
      <c r="R1659" s="261"/>
      <c r="S1659" s="261"/>
      <c r="T1659" s="26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3" t="s">
        <v>178</v>
      </c>
      <c r="AU1659" s="263" t="s">
        <v>89</v>
      </c>
      <c r="AV1659" s="14" t="s">
        <v>89</v>
      </c>
      <c r="AW1659" s="14" t="s">
        <v>36</v>
      </c>
      <c r="AX1659" s="14" t="s">
        <v>79</v>
      </c>
      <c r="AY1659" s="263" t="s">
        <v>170</v>
      </c>
    </row>
    <row r="1660" s="14" customFormat="1">
      <c r="A1660" s="14"/>
      <c r="B1660" s="253"/>
      <c r="C1660" s="254"/>
      <c r="D1660" s="244" t="s">
        <v>178</v>
      </c>
      <c r="E1660" s="255" t="s">
        <v>1</v>
      </c>
      <c r="F1660" s="256" t="s">
        <v>939</v>
      </c>
      <c r="G1660" s="254"/>
      <c r="H1660" s="257">
        <v>30.690000000000001</v>
      </c>
      <c r="I1660" s="258"/>
      <c r="J1660" s="254"/>
      <c r="K1660" s="254"/>
      <c r="L1660" s="259"/>
      <c r="M1660" s="260"/>
      <c r="N1660" s="261"/>
      <c r="O1660" s="261"/>
      <c r="P1660" s="261"/>
      <c r="Q1660" s="261"/>
      <c r="R1660" s="261"/>
      <c r="S1660" s="261"/>
      <c r="T1660" s="26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3" t="s">
        <v>178</v>
      </c>
      <c r="AU1660" s="263" t="s">
        <v>89</v>
      </c>
      <c r="AV1660" s="14" t="s">
        <v>89</v>
      </c>
      <c r="AW1660" s="14" t="s">
        <v>36</v>
      </c>
      <c r="AX1660" s="14" t="s">
        <v>79</v>
      </c>
      <c r="AY1660" s="263" t="s">
        <v>170</v>
      </c>
    </row>
    <row r="1661" s="16" customFormat="1">
      <c r="A1661" s="16"/>
      <c r="B1661" s="275"/>
      <c r="C1661" s="276"/>
      <c r="D1661" s="244" t="s">
        <v>178</v>
      </c>
      <c r="E1661" s="277" t="s">
        <v>1</v>
      </c>
      <c r="F1661" s="278" t="s">
        <v>221</v>
      </c>
      <c r="G1661" s="276"/>
      <c r="H1661" s="279">
        <v>61.375</v>
      </c>
      <c r="I1661" s="280"/>
      <c r="J1661" s="276"/>
      <c r="K1661" s="276"/>
      <c r="L1661" s="281"/>
      <c r="M1661" s="282"/>
      <c r="N1661" s="283"/>
      <c r="O1661" s="283"/>
      <c r="P1661" s="283"/>
      <c r="Q1661" s="283"/>
      <c r="R1661" s="283"/>
      <c r="S1661" s="283"/>
      <c r="T1661" s="284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5" t="s">
        <v>178</v>
      </c>
      <c r="AU1661" s="285" t="s">
        <v>89</v>
      </c>
      <c r="AV1661" s="16" t="s">
        <v>189</v>
      </c>
      <c r="AW1661" s="16" t="s">
        <v>36</v>
      </c>
      <c r="AX1661" s="16" t="s">
        <v>79</v>
      </c>
      <c r="AY1661" s="285" t="s">
        <v>170</v>
      </c>
    </row>
    <row r="1662" s="13" customFormat="1">
      <c r="A1662" s="13"/>
      <c r="B1662" s="242"/>
      <c r="C1662" s="243"/>
      <c r="D1662" s="244" t="s">
        <v>178</v>
      </c>
      <c r="E1662" s="245" t="s">
        <v>1</v>
      </c>
      <c r="F1662" s="246" t="s">
        <v>1518</v>
      </c>
      <c r="G1662" s="243"/>
      <c r="H1662" s="245" t="s">
        <v>1</v>
      </c>
      <c r="I1662" s="247"/>
      <c r="J1662" s="243"/>
      <c r="K1662" s="243"/>
      <c r="L1662" s="248"/>
      <c r="M1662" s="249"/>
      <c r="N1662" s="250"/>
      <c r="O1662" s="250"/>
      <c r="P1662" s="250"/>
      <c r="Q1662" s="250"/>
      <c r="R1662" s="250"/>
      <c r="S1662" s="250"/>
      <c r="T1662" s="251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2" t="s">
        <v>178</v>
      </c>
      <c r="AU1662" s="252" t="s">
        <v>89</v>
      </c>
      <c r="AV1662" s="13" t="s">
        <v>87</v>
      </c>
      <c r="AW1662" s="13" t="s">
        <v>36</v>
      </c>
      <c r="AX1662" s="13" t="s">
        <v>79</v>
      </c>
      <c r="AY1662" s="252" t="s">
        <v>170</v>
      </c>
    </row>
    <row r="1663" s="14" customFormat="1">
      <c r="A1663" s="14"/>
      <c r="B1663" s="253"/>
      <c r="C1663" s="254"/>
      <c r="D1663" s="244" t="s">
        <v>178</v>
      </c>
      <c r="E1663" s="255" t="s">
        <v>1</v>
      </c>
      <c r="F1663" s="256" t="s">
        <v>1519</v>
      </c>
      <c r="G1663" s="254"/>
      <c r="H1663" s="257">
        <v>47.710000000000001</v>
      </c>
      <c r="I1663" s="258"/>
      <c r="J1663" s="254"/>
      <c r="K1663" s="254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178</v>
      </c>
      <c r="AU1663" s="263" t="s">
        <v>89</v>
      </c>
      <c r="AV1663" s="14" t="s">
        <v>89</v>
      </c>
      <c r="AW1663" s="14" t="s">
        <v>36</v>
      </c>
      <c r="AX1663" s="14" t="s">
        <v>79</v>
      </c>
      <c r="AY1663" s="263" t="s">
        <v>170</v>
      </c>
    </row>
    <row r="1664" s="16" customFormat="1">
      <c r="A1664" s="16"/>
      <c r="B1664" s="275"/>
      <c r="C1664" s="276"/>
      <c r="D1664" s="244" t="s">
        <v>178</v>
      </c>
      <c r="E1664" s="277" t="s">
        <v>1</v>
      </c>
      <c r="F1664" s="278" t="s">
        <v>221</v>
      </c>
      <c r="G1664" s="276"/>
      <c r="H1664" s="279">
        <v>47.710000000000001</v>
      </c>
      <c r="I1664" s="280"/>
      <c r="J1664" s="276"/>
      <c r="K1664" s="276"/>
      <c r="L1664" s="281"/>
      <c r="M1664" s="282"/>
      <c r="N1664" s="283"/>
      <c r="O1664" s="283"/>
      <c r="P1664" s="283"/>
      <c r="Q1664" s="283"/>
      <c r="R1664" s="283"/>
      <c r="S1664" s="283"/>
      <c r="T1664" s="284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T1664" s="285" t="s">
        <v>178</v>
      </c>
      <c r="AU1664" s="285" t="s">
        <v>89</v>
      </c>
      <c r="AV1664" s="16" t="s">
        <v>189</v>
      </c>
      <c r="AW1664" s="16" t="s">
        <v>36</v>
      </c>
      <c r="AX1664" s="16" t="s">
        <v>79</v>
      </c>
      <c r="AY1664" s="285" t="s">
        <v>170</v>
      </c>
    </row>
    <row r="1665" s="13" customFormat="1">
      <c r="A1665" s="13"/>
      <c r="B1665" s="242"/>
      <c r="C1665" s="243"/>
      <c r="D1665" s="244" t="s">
        <v>178</v>
      </c>
      <c r="E1665" s="245" t="s">
        <v>1</v>
      </c>
      <c r="F1665" s="246" t="s">
        <v>1520</v>
      </c>
      <c r="G1665" s="243"/>
      <c r="H1665" s="245" t="s">
        <v>1</v>
      </c>
      <c r="I1665" s="247"/>
      <c r="J1665" s="243"/>
      <c r="K1665" s="243"/>
      <c r="L1665" s="248"/>
      <c r="M1665" s="249"/>
      <c r="N1665" s="250"/>
      <c r="O1665" s="250"/>
      <c r="P1665" s="250"/>
      <c r="Q1665" s="250"/>
      <c r="R1665" s="250"/>
      <c r="S1665" s="250"/>
      <c r="T1665" s="25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2" t="s">
        <v>178</v>
      </c>
      <c r="AU1665" s="252" t="s">
        <v>89</v>
      </c>
      <c r="AV1665" s="13" t="s">
        <v>87</v>
      </c>
      <c r="AW1665" s="13" t="s">
        <v>36</v>
      </c>
      <c r="AX1665" s="13" t="s">
        <v>79</v>
      </c>
      <c r="AY1665" s="252" t="s">
        <v>170</v>
      </c>
    </row>
    <row r="1666" s="14" customFormat="1">
      <c r="A1666" s="14"/>
      <c r="B1666" s="253"/>
      <c r="C1666" s="254"/>
      <c r="D1666" s="244" t="s">
        <v>178</v>
      </c>
      <c r="E1666" s="255" t="s">
        <v>1</v>
      </c>
      <c r="F1666" s="256" t="s">
        <v>1521</v>
      </c>
      <c r="G1666" s="254"/>
      <c r="H1666" s="257">
        <v>5.6799999999999997</v>
      </c>
      <c r="I1666" s="258"/>
      <c r="J1666" s="254"/>
      <c r="K1666" s="254"/>
      <c r="L1666" s="259"/>
      <c r="M1666" s="260"/>
      <c r="N1666" s="261"/>
      <c r="O1666" s="261"/>
      <c r="P1666" s="261"/>
      <c r="Q1666" s="261"/>
      <c r="R1666" s="261"/>
      <c r="S1666" s="261"/>
      <c r="T1666" s="26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3" t="s">
        <v>178</v>
      </c>
      <c r="AU1666" s="263" t="s">
        <v>89</v>
      </c>
      <c r="AV1666" s="14" t="s">
        <v>89</v>
      </c>
      <c r="AW1666" s="14" t="s">
        <v>36</v>
      </c>
      <c r="AX1666" s="14" t="s">
        <v>79</v>
      </c>
      <c r="AY1666" s="263" t="s">
        <v>170</v>
      </c>
    </row>
    <row r="1667" s="13" customFormat="1">
      <c r="A1667" s="13"/>
      <c r="B1667" s="242"/>
      <c r="C1667" s="243"/>
      <c r="D1667" s="244" t="s">
        <v>178</v>
      </c>
      <c r="E1667" s="245" t="s">
        <v>1</v>
      </c>
      <c r="F1667" s="246" t="s">
        <v>1522</v>
      </c>
      <c r="G1667" s="243"/>
      <c r="H1667" s="245" t="s">
        <v>1</v>
      </c>
      <c r="I1667" s="247"/>
      <c r="J1667" s="243"/>
      <c r="K1667" s="243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178</v>
      </c>
      <c r="AU1667" s="252" t="s">
        <v>89</v>
      </c>
      <c r="AV1667" s="13" t="s">
        <v>87</v>
      </c>
      <c r="AW1667" s="13" t="s">
        <v>36</v>
      </c>
      <c r="AX1667" s="13" t="s">
        <v>79</v>
      </c>
      <c r="AY1667" s="252" t="s">
        <v>170</v>
      </c>
    </row>
    <row r="1668" s="14" customFormat="1">
      <c r="A1668" s="14"/>
      <c r="B1668" s="253"/>
      <c r="C1668" s="254"/>
      <c r="D1668" s="244" t="s">
        <v>178</v>
      </c>
      <c r="E1668" s="255" t="s">
        <v>1</v>
      </c>
      <c r="F1668" s="256" t="s">
        <v>1523</v>
      </c>
      <c r="G1668" s="254"/>
      <c r="H1668" s="257">
        <v>12.810000000000001</v>
      </c>
      <c r="I1668" s="258"/>
      <c r="J1668" s="254"/>
      <c r="K1668" s="254"/>
      <c r="L1668" s="259"/>
      <c r="M1668" s="260"/>
      <c r="N1668" s="261"/>
      <c r="O1668" s="261"/>
      <c r="P1668" s="261"/>
      <c r="Q1668" s="261"/>
      <c r="R1668" s="261"/>
      <c r="S1668" s="261"/>
      <c r="T1668" s="26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3" t="s">
        <v>178</v>
      </c>
      <c r="AU1668" s="263" t="s">
        <v>89</v>
      </c>
      <c r="AV1668" s="14" t="s">
        <v>89</v>
      </c>
      <c r="AW1668" s="14" t="s">
        <v>36</v>
      </c>
      <c r="AX1668" s="14" t="s">
        <v>79</v>
      </c>
      <c r="AY1668" s="263" t="s">
        <v>170</v>
      </c>
    </row>
    <row r="1669" s="16" customFormat="1">
      <c r="A1669" s="16"/>
      <c r="B1669" s="275"/>
      <c r="C1669" s="276"/>
      <c r="D1669" s="244" t="s">
        <v>178</v>
      </c>
      <c r="E1669" s="277" t="s">
        <v>1</v>
      </c>
      <c r="F1669" s="278" t="s">
        <v>221</v>
      </c>
      <c r="G1669" s="276"/>
      <c r="H1669" s="279">
        <v>18.489999999999998</v>
      </c>
      <c r="I1669" s="280"/>
      <c r="J1669" s="276"/>
      <c r="K1669" s="276"/>
      <c r="L1669" s="281"/>
      <c r="M1669" s="282"/>
      <c r="N1669" s="283"/>
      <c r="O1669" s="283"/>
      <c r="P1669" s="283"/>
      <c r="Q1669" s="283"/>
      <c r="R1669" s="283"/>
      <c r="S1669" s="283"/>
      <c r="T1669" s="284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T1669" s="285" t="s">
        <v>178</v>
      </c>
      <c r="AU1669" s="285" t="s">
        <v>89</v>
      </c>
      <c r="AV1669" s="16" t="s">
        <v>189</v>
      </c>
      <c r="AW1669" s="16" t="s">
        <v>36</v>
      </c>
      <c r="AX1669" s="16" t="s">
        <v>79</v>
      </c>
      <c r="AY1669" s="285" t="s">
        <v>170</v>
      </c>
    </row>
    <row r="1670" s="15" customFormat="1">
      <c r="A1670" s="15"/>
      <c r="B1670" s="264"/>
      <c r="C1670" s="265"/>
      <c r="D1670" s="244" t="s">
        <v>178</v>
      </c>
      <c r="E1670" s="266" t="s">
        <v>1</v>
      </c>
      <c r="F1670" s="267" t="s">
        <v>183</v>
      </c>
      <c r="G1670" s="265"/>
      <c r="H1670" s="268">
        <v>127.575</v>
      </c>
      <c r="I1670" s="269"/>
      <c r="J1670" s="265"/>
      <c r="K1670" s="265"/>
      <c r="L1670" s="270"/>
      <c r="M1670" s="271"/>
      <c r="N1670" s="272"/>
      <c r="O1670" s="272"/>
      <c r="P1670" s="272"/>
      <c r="Q1670" s="272"/>
      <c r="R1670" s="272"/>
      <c r="S1670" s="272"/>
      <c r="T1670" s="273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74" t="s">
        <v>178</v>
      </c>
      <c r="AU1670" s="274" t="s">
        <v>89</v>
      </c>
      <c r="AV1670" s="15" t="s">
        <v>176</v>
      </c>
      <c r="AW1670" s="15" t="s">
        <v>36</v>
      </c>
      <c r="AX1670" s="15" t="s">
        <v>87</v>
      </c>
      <c r="AY1670" s="274" t="s">
        <v>170</v>
      </c>
    </row>
    <row r="1671" s="2" customFormat="1" ht="14.4" customHeight="1">
      <c r="A1671" s="39"/>
      <c r="B1671" s="40"/>
      <c r="C1671" s="286" t="s">
        <v>1524</v>
      </c>
      <c r="D1671" s="286" t="s">
        <v>312</v>
      </c>
      <c r="E1671" s="287" t="s">
        <v>1501</v>
      </c>
      <c r="F1671" s="288" t="s">
        <v>1502</v>
      </c>
      <c r="G1671" s="289" t="s">
        <v>290</v>
      </c>
      <c r="H1671" s="290">
        <v>0.042999999999999997</v>
      </c>
      <c r="I1671" s="291"/>
      <c r="J1671" s="292">
        <f>ROUND(I1671*H1671,2)</f>
        <v>0</v>
      </c>
      <c r="K1671" s="293"/>
      <c r="L1671" s="294"/>
      <c r="M1671" s="295" t="s">
        <v>1</v>
      </c>
      <c r="N1671" s="296" t="s">
        <v>44</v>
      </c>
      <c r="O1671" s="92"/>
      <c r="P1671" s="238">
        <f>O1671*H1671</f>
        <v>0</v>
      </c>
      <c r="Q1671" s="238">
        <v>1</v>
      </c>
      <c r="R1671" s="238">
        <f>Q1671*H1671</f>
        <v>0.042999999999999997</v>
      </c>
      <c r="S1671" s="238">
        <v>0</v>
      </c>
      <c r="T1671" s="239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40" t="s">
        <v>366</v>
      </c>
      <c r="AT1671" s="240" t="s">
        <v>312</v>
      </c>
      <c r="AU1671" s="240" t="s">
        <v>89</v>
      </c>
      <c r="AY1671" s="18" t="s">
        <v>170</v>
      </c>
      <c r="BE1671" s="241">
        <f>IF(N1671="základní",J1671,0)</f>
        <v>0</v>
      </c>
      <c r="BF1671" s="241">
        <f>IF(N1671="snížená",J1671,0)</f>
        <v>0</v>
      </c>
      <c r="BG1671" s="241">
        <f>IF(N1671="zákl. přenesená",J1671,0)</f>
        <v>0</v>
      </c>
      <c r="BH1671" s="241">
        <f>IF(N1671="sníž. přenesená",J1671,0)</f>
        <v>0</v>
      </c>
      <c r="BI1671" s="241">
        <f>IF(N1671="nulová",J1671,0)</f>
        <v>0</v>
      </c>
      <c r="BJ1671" s="18" t="s">
        <v>87</v>
      </c>
      <c r="BK1671" s="241">
        <f>ROUND(I1671*H1671,2)</f>
        <v>0</v>
      </c>
      <c r="BL1671" s="18" t="s">
        <v>273</v>
      </c>
      <c r="BM1671" s="240" t="s">
        <v>1525</v>
      </c>
    </row>
    <row r="1672" s="14" customFormat="1">
      <c r="A1672" s="14"/>
      <c r="B1672" s="253"/>
      <c r="C1672" s="254"/>
      <c r="D1672" s="244" t="s">
        <v>178</v>
      </c>
      <c r="E1672" s="254"/>
      <c r="F1672" s="256" t="s">
        <v>1526</v>
      </c>
      <c r="G1672" s="254"/>
      <c r="H1672" s="257">
        <v>0.042999999999999997</v>
      </c>
      <c r="I1672" s="258"/>
      <c r="J1672" s="254"/>
      <c r="K1672" s="254"/>
      <c r="L1672" s="259"/>
      <c r="M1672" s="260"/>
      <c r="N1672" s="261"/>
      <c r="O1672" s="261"/>
      <c r="P1672" s="261"/>
      <c r="Q1672" s="261"/>
      <c r="R1672" s="261"/>
      <c r="S1672" s="261"/>
      <c r="T1672" s="26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3" t="s">
        <v>178</v>
      </c>
      <c r="AU1672" s="263" t="s">
        <v>89</v>
      </c>
      <c r="AV1672" s="14" t="s">
        <v>89</v>
      </c>
      <c r="AW1672" s="14" t="s">
        <v>4</v>
      </c>
      <c r="AX1672" s="14" t="s">
        <v>87</v>
      </c>
      <c r="AY1672" s="263" t="s">
        <v>170</v>
      </c>
    </row>
    <row r="1673" s="2" customFormat="1" ht="24.15" customHeight="1">
      <c r="A1673" s="39"/>
      <c r="B1673" s="40"/>
      <c r="C1673" s="228" t="s">
        <v>1527</v>
      </c>
      <c r="D1673" s="228" t="s">
        <v>172</v>
      </c>
      <c r="E1673" s="229" t="s">
        <v>1528</v>
      </c>
      <c r="F1673" s="230" t="s">
        <v>1529</v>
      </c>
      <c r="G1673" s="231" t="s">
        <v>175</v>
      </c>
      <c r="H1673" s="232">
        <v>212.84800000000001</v>
      </c>
      <c r="I1673" s="233"/>
      <c r="J1673" s="234">
        <f>ROUND(I1673*H1673,2)</f>
        <v>0</v>
      </c>
      <c r="K1673" s="235"/>
      <c r="L1673" s="45"/>
      <c r="M1673" s="236" t="s">
        <v>1</v>
      </c>
      <c r="N1673" s="237" t="s">
        <v>44</v>
      </c>
      <c r="O1673" s="92"/>
      <c r="P1673" s="238">
        <f>O1673*H1673</f>
        <v>0</v>
      </c>
      <c r="Q1673" s="238">
        <v>0.00040000000000000002</v>
      </c>
      <c r="R1673" s="238">
        <f>Q1673*H1673</f>
        <v>0.085139200000000012</v>
      </c>
      <c r="S1673" s="238">
        <v>0</v>
      </c>
      <c r="T1673" s="239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40" t="s">
        <v>273</v>
      </c>
      <c r="AT1673" s="240" t="s">
        <v>172</v>
      </c>
      <c r="AU1673" s="240" t="s">
        <v>89</v>
      </c>
      <c r="AY1673" s="18" t="s">
        <v>170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8" t="s">
        <v>87</v>
      </c>
      <c r="BK1673" s="241">
        <f>ROUND(I1673*H1673,2)</f>
        <v>0</v>
      </c>
      <c r="BL1673" s="18" t="s">
        <v>273</v>
      </c>
      <c r="BM1673" s="240" t="s">
        <v>1530</v>
      </c>
    </row>
    <row r="1674" s="13" customFormat="1">
      <c r="A1674" s="13"/>
      <c r="B1674" s="242"/>
      <c r="C1674" s="243"/>
      <c r="D1674" s="244" t="s">
        <v>178</v>
      </c>
      <c r="E1674" s="245" t="s">
        <v>1</v>
      </c>
      <c r="F1674" s="246" t="s">
        <v>524</v>
      </c>
      <c r="G1674" s="243"/>
      <c r="H1674" s="245" t="s">
        <v>1</v>
      </c>
      <c r="I1674" s="247"/>
      <c r="J1674" s="243"/>
      <c r="K1674" s="243"/>
      <c r="L1674" s="248"/>
      <c r="M1674" s="249"/>
      <c r="N1674" s="250"/>
      <c r="O1674" s="250"/>
      <c r="P1674" s="250"/>
      <c r="Q1674" s="250"/>
      <c r="R1674" s="250"/>
      <c r="S1674" s="250"/>
      <c r="T1674" s="251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2" t="s">
        <v>178</v>
      </c>
      <c r="AU1674" s="252" t="s">
        <v>89</v>
      </c>
      <c r="AV1674" s="13" t="s">
        <v>87</v>
      </c>
      <c r="AW1674" s="13" t="s">
        <v>36</v>
      </c>
      <c r="AX1674" s="13" t="s">
        <v>79</v>
      </c>
      <c r="AY1674" s="252" t="s">
        <v>170</v>
      </c>
    </row>
    <row r="1675" s="13" customFormat="1">
      <c r="A1675" s="13"/>
      <c r="B1675" s="242"/>
      <c r="C1675" s="243"/>
      <c r="D1675" s="244" t="s">
        <v>178</v>
      </c>
      <c r="E1675" s="245" t="s">
        <v>1</v>
      </c>
      <c r="F1675" s="246" t="s">
        <v>195</v>
      </c>
      <c r="G1675" s="243"/>
      <c r="H1675" s="245" t="s">
        <v>1</v>
      </c>
      <c r="I1675" s="247"/>
      <c r="J1675" s="243"/>
      <c r="K1675" s="243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178</v>
      </c>
      <c r="AU1675" s="252" t="s">
        <v>89</v>
      </c>
      <c r="AV1675" s="13" t="s">
        <v>87</v>
      </c>
      <c r="AW1675" s="13" t="s">
        <v>36</v>
      </c>
      <c r="AX1675" s="13" t="s">
        <v>79</v>
      </c>
      <c r="AY1675" s="252" t="s">
        <v>170</v>
      </c>
    </row>
    <row r="1676" s="13" customFormat="1">
      <c r="A1676" s="13"/>
      <c r="B1676" s="242"/>
      <c r="C1676" s="243"/>
      <c r="D1676" s="244" t="s">
        <v>178</v>
      </c>
      <c r="E1676" s="245" t="s">
        <v>1</v>
      </c>
      <c r="F1676" s="246" t="s">
        <v>949</v>
      </c>
      <c r="G1676" s="243"/>
      <c r="H1676" s="245" t="s">
        <v>1</v>
      </c>
      <c r="I1676" s="247"/>
      <c r="J1676" s="243"/>
      <c r="K1676" s="243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2" t="s">
        <v>178</v>
      </c>
      <c r="AU1676" s="252" t="s">
        <v>89</v>
      </c>
      <c r="AV1676" s="13" t="s">
        <v>87</v>
      </c>
      <c r="AW1676" s="13" t="s">
        <v>36</v>
      </c>
      <c r="AX1676" s="13" t="s">
        <v>79</v>
      </c>
      <c r="AY1676" s="252" t="s">
        <v>170</v>
      </c>
    </row>
    <row r="1677" s="14" customFormat="1">
      <c r="A1677" s="14"/>
      <c r="B1677" s="253"/>
      <c r="C1677" s="254"/>
      <c r="D1677" s="244" t="s">
        <v>178</v>
      </c>
      <c r="E1677" s="255" t="s">
        <v>1</v>
      </c>
      <c r="F1677" s="256" t="s">
        <v>678</v>
      </c>
      <c r="G1677" s="254"/>
      <c r="H1677" s="257">
        <v>17.02</v>
      </c>
      <c r="I1677" s="258"/>
      <c r="J1677" s="254"/>
      <c r="K1677" s="254"/>
      <c r="L1677" s="259"/>
      <c r="M1677" s="260"/>
      <c r="N1677" s="261"/>
      <c r="O1677" s="261"/>
      <c r="P1677" s="261"/>
      <c r="Q1677" s="261"/>
      <c r="R1677" s="261"/>
      <c r="S1677" s="261"/>
      <c r="T1677" s="26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3" t="s">
        <v>178</v>
      </c>
      <c r="AU1677" s="263" t="s">
        <v>89</v>
      </c>
      <c r="AV1677" s="14" t="s">
        <v>89</v>
      </c>
      <c r="AW1677" s="14" t="s">
        <v>36</v>
      </c>
      <c r="AX1677" s="14" t="s">
        <v>79</v>
      </c>
      <c r="AY1677" s="263" t="s">
        <v>170</v>
      </c>
    </row>
    <row r="1678" s="14" customFormat="1">
      <c r="A1678" s="14"/>
      <c r="B1678" s="253"/>
      <c r="C1678" s="254"/>
      <c r="D1678" s="244" t="s">
        <v>178</v>
      </c>
      <c r="E1678" s="255" t="s">
        <v>1</v>
      </c>
      <c r="F1678" s="256" t="s">
        <v>950</v>
      </c>
      <c r="G1678" s="254"/>
      <c r="H1678" s="257">
        <v>1.28</v>
      </c>
      <c r="I1678" s="258"/>
      <c r="J1678" s="254"/>
      <c r="K1678" s="254"/>
      <c r="L1678" s="259"/>
      <c r="M1678" s="260"/>
      <c r="N1678" s="261"/>
      <c r="O1678" s="261"/>
      <c r="P1678" s="261"/>
      <c r="Q1678" s="261"/>
      <c r="R1678" s="261"/>
      <c r="S1678" s="261"/>
      <c r="T1678" s="26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3" t="s">
        <v>178</v>
      </c>
      <c r="AU1678" s="263" t="s">
        <v>89</v>
      </c>
      <c r="AV1678" s="14" t="s">
        <v>89</v>
      </c>
      <c r="AW1678" s="14" t="s">
        <v>36</v>
      </c>
      <c r="AX1678" s="14" t="s">
        <v>79</v>
      </c>
      <c r="AY1678" s="263" t="s">
        <v>170</v>
      </c>
    </row>
    <row r="1679" s="14" customFormat="1">
      <c r="A1679" s="14"/>
      <c r="B1679" s="253"/>
      <c r="C1679" s="254"/>
      <c r="D1679" s="244" t="s">
        <v>178</v>
      </c>
      <c r="E1679" s="255" t="s">
        <v>1</v>
      </c>
      <c r="F1679" s="256" t="s">
        <v>951</v>
      </c>
      <c r="G1679" s="254"/>
      <c r="H1679" s="257">
        <v>5.5</v>
      </c>
      <c r="I1679" s="258"/>
      <c r="J1679" s="254"/>
      <c r="K1679" s="254"/>
      <c r="L1679" s="259"/>
      <c r="M1679" s="260"/>
      <c r="N1679" s="261"/>
      <c r="O1679" s="261"/>
      <c r="P1679" s="261"/>
      <c r="Q1679" s="261"/>
      <c r="R1679" s="261"/>
      <c r="S1679" s="261"/>
      <c r="T1679" s="26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3" t="s">
        <v>178</v>
      </c>
      <c r="AU1679" s="263" t="s">
        <v>89</v>
      </c>
      <c r="AV1679" s="14" t="s">
        <v>89</v>
      </c>
      <c r="AW1679" s="14" t="s">
        <v>36</v>
      </c>
      <c r="AX1679" s="14" t="s">
        <v>79</v>
      </c>
      <c r="AY1679" s="263" t="s">
        <v>170</v>
      </c>
    </row>
    <row r="1680" s="16" customFormat="1">
      <c r="A1680" s="16"/>
      <c r="B1680" s="275"/>
      <c r="C1680" s="276"/>
      <c r="D1680" s="244" t="s">
        <v>178</v>
      </c>
      <c r="E1680" s="277" t="s">
        <v>1</v>
      </c>
      <c r="F1680" s="278" t="s">
        <v>221</v>
      </c>
      <c r="G1680" s="276"/>
      <c r="H1680" s="279">
        <v>23.800000000000001</v>
      </c>
      <c r="I1680" s="280"/>
      <c r="J1680" s="276"/>
      <c r="K1680" s="276"/>
      <c r="L1680" s="281"/>
      <c r="M1680" s="282"/>
      <c r="N1680" s="283"/>
      <c r="O1680" s="283"/>
      <c r="P1680" s="283"/>
      <c r="Q1680" s="283"/>
      <c r="R1680" s="283"/>
      <c r="S1680" s="283"/>
      <c r="T1680" s="284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85" t="s">
        <v>178</v>
      </c>
      <c r="AU1680" s="285" t="s">
        <v>89</v>
      </c>
      <c r="AV1680" s="16" t="s">
        <v>189</v>
      </c>
      <c r="AW1680" s="16" t="s">
        <v>36</v>
      </c>
      <c r="AX1680" s="16" t="s">
        <v>79</v>
      </c>
      <c r="AY1680" s="285" t="s">
        <v>170</v>
      </c>
    </row>
    <row r="1681" s="13" customFormat="1">
      <c r="A1681" s="13"/>
      <c r="B1681" s="242"/>
      <c r="C1681" s="243"/>
      <c r="D1681" s="244" t="s">
        <v>178</v>
      </c>
      <c r="E1681" s="245" t="s">
        <v>1</v>
      </c>
      <c r="F1681" s="246" t="s">
        <v>952</v>
      </c>
      <c r="G1681" s="243"/>
      <c r="H1681" s="245" t="s">
        <v>1</v>
      </c>
      <c r="I1681" s="247"/>
      <c r="J1681" s="243"/>
      <c r="K1681" s="243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2" t="s">
        <v>178</v>
      </c>
      <c r="AU1681" s="252" t="s">
        <v>89</v>
      </c>
      <c r="AV1681" s="13" t="s">
        <v>87</v>
      </c>
      <c r="AW1681" s="13" t="s">
        <v>36</v>
      </c>
      <c r="AX1681" s="13" t="s">
        <v>79</v>
      </c>
      <c r="AY1681" s="252" t="s">
        <v>170</v>
      </c>
    </row>
    <row r="1682" s="14" customFormat="1">
      <c r="A1682" s="14"/>
      <c r="B1682" s="253"/>
      <c r="C1682" s="254"/>
      <c r="D1682" s="244" t="s">
        <v>178</v>
      </c>
      <c r="E1682" s="255" t="s">
        <v>1</v>
      </c>
      <c r="F1682" s="256" t="s">
        <v>953</v>
      </c>
      <c r="G1682" s="254"/>
      <c r="H1682" s="257">
        <v>50.630000000000003</v>
      </c>
      <c r="I1682" s="258"/>
      <c r="J1682" s="254"/>
      <c r="K1682" s="254"/>
      <c r="L1682" s="259"/>
      <c r="M1682" s="260"/>
      <c r="N1682" s="261"/>
      <c r="O1682" s="261"/>
      <c r="P1682" s="261"/>
      <c r="Q1682" s="261"/>
      <c r="R1682" s="261"/>
      <c r="S1682" s="261"/>
      <c r="T1682" s="26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3" t="s">
        <v>178</v>
      </c>
      <c r="AU1682" s="263" t="s">
        <v>89</v>
      </c>
      <c r="AV1682" s="14" t="s">
        <v>89</v>
      </c>
      <c r="AW1682" s="14" t="s">
        <v>36</v>
      </c>
      <c r="AX1682" s="14" t="s">
        <v>79</v>
      </c>
      <c r="AY1682" s="263" t="s">
        <v>170</v>
      </c>
    </row>
    <row r="1683" s="16" customFormat="1">
      <c r="A1683" s="16"/>
      <c r="B1683" s="275"/>
      <c r="C1683" s="276"/>
      <c r="D1683" s="244" t="s">
        <v>178</v>
      </c>
      <c r="E1683" s="277" t="s">
        <v>1</v>
      </c>
      <c r="F1683" s="278" t="s">
        <v>221</v>
      </c>
      <c r="G1683" s="276"/>
      <c r="H1683" s="279">
        <v>50.630000000000003</v>
      </c>
      <c r="I1683" s="280"/>
      <c r="J1683" s="276"/>
      <c r="K1683" s="276"/>
      <c r="L1683" s="281"/>
      <c r="M1683" s="282"/>
      <c r="N1683" s="283"/>
      <c r="O1683" s="283"/>
      <c r="P1683" s="283"/>
      <c r="Q1683" s="283"/>
      <c r="R1683" s="283"/>
      <c r="S1683" s="283"/>
      <c r="T1683" s="284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85" t="s">
        <v>178</v>
      </c>
      <c r="AU1683" s="285" t="s">
        <v>89</v>
      </c>
      <c r="AV1683" s="16" t="s">
        <v>189</v>
      </c>
      <c r="AW1683" s="16" t="s">
        <v>36</v>
      </c>
      <c r="AX1683" s="16" t="s">
        <v>79</v>
      </c>
      <c r="AY1683" s="285" t="s">
        <v>170</v>
      </c>
    </row>
    <row r="1684" s="13" customFormat="1">
      <c r="A1684" s="13"/>
      <c r="B1684" s="242"/>
      <c r="C1684" s="243"/>
      <c r="D1684" s="244" t="s">
        <v>178</v>
      </c>
      <c r="E1684" s="245" t="s">
        <v>1</v>
      </c>
      <c r="F1684" s="246" t="s">
        <v>195</v>
      </c>
      <c r="G1684" s="243"/>
      <c r="H1684" s="245" t="s">
        <v>1</v>
      </c>
      <c r="I1684" s="247"/>
      <c r="J1684" s="243"/>
      <c r="K1684" s="243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2" t="s">
        <v>178</v>
      </c>
      <c r="AU1684" s="252" t="s">
        <v>89</v>
      </c>
      <c r="AV1684" s="13" t="s">
        <v>87</v>
      </c>
      <c r="AW1684" s="13" t="s">
        <v>36</v>
      </c>
      <c r="AX1684" s="13" t="s">
        <v>79</v>
      </c>
      <c r="AY1684" s="252" t="s">
        <v>170</v>
      </c>
    </row>
    <row r="1685" s="13" customFormat="1">
      <c r="A1685" s="13"/>
      <c r="B1685" s="242"/>
      <c r="C1685" s="243"/>
      <c r="D1685" s="244" t="s">
        <v>178</v>
      </c>
      <c r="E1685" s="245" t="s">
        <v>1</v>
      </c>
      <c r="F1685" s="246" t="s">
        <v>381</v>
      </c>
      <c r="G1685" s="243"/>
      <c r="H1685" s="245" t="s">
        <v>1</v>
      </c>
      <c r="I1685" s="247"/>
      <c r="J1685" s="243"/>
      <c r="K1685" s="243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2" t="s">
        <v>178</v>
      </c>
      <c r="AU1685" s="252" t="s">
        <v>89</v>
      </c>
      <c r="AV1685" s="13" t="s">
        <v>87</v>
      </c>
      <c r="AW1685" s="13" t="s">
        <v>36</v>
      </c>
      <c r="AX1685" s="13" t="s">
        <v>79</v>
      </c>
      <c r="AY1685" s="252" t="s">
        <v>170</v>
      </c>
    </row>
    <row r="1686" s="13" customFormat="1">
      <c r="A1686" s="13"/>
      <c r="B1686" s="242"/>
      <c r="C1686" s="243"/>
      <c r="D1686" s="244" t="s">
        <v>178</v>
      </c>
      <c r="E1686" s="245" t="s">
        <v>1</v>
      </c>
      <c r="F1686" s="246" t="s">
        <v>397</v>
      </c>
      <c r="G1686" s="243"/>
      <c r="H1686" s="245" t="s">
        <v>1</v>
      </c>
      <c r="I1686" s="247"/>
      <c r="J1686" s="243"/>
      <c r="K1686" s="243"/>
      <c r="L1686" s="248"/>
      <c r="M1686" s="249"/>
      <c r="N1686" s="250"/>
      <c r="O1686" s="250"/>
      <c r="P1686" s="250"/>
      <c r="Q1686" s="250"/>
      <c r="R1686" s="250"/>
      <c r="S1686" s="250"/>
      <c r="T1686" s="251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2" t="s">
        <v>178</v>
      </c>
      <c r="AU1686" s="252" t="s">
        <v>89</v>
      </c>
      <c r="AV1686" s="13" t="s">
        <v>87</v>
      </c>
      <c r="AW1686" s="13" t="s">
        <v>36</v>
      </c>
      <c r="AX1686" s="13" t="s">
        <v>79</v>
      </c>
      <c r="AY1686" s="252" t="s">
        <v>170</v>
      </c>
    </row>
    <row r="1687" s="14" customFormat="1">
      <c r="A1687" s="14"/>
      <c r="B1687" s="253"/>
      <c r="C1687" s="254"/>
      <c r="D1687" s="244" t="s">
        <v>178</v>
      </c>
      <c r="E1687" s="255" t="s">
        <v>1</v>
      </c>
      <c r="F1687" s="256" t="s">
        <v>1394</v>
      </c>
      <c r="G1687" s="254"/>
      <c r="H1687" s="257">
        <v>16.800000000000001</v>
      </c>
      <c r="I1687" s="258"/>
      <c r="J1687" s="254"/>
      <c r="K1687" s="254"/>
      <c r="L1687" s="259"/>
      <c r="M1687" s="260"/>
      <c r="N1687" s="261"/>
      <c r="O1687" s="261"/>
      <c r="P1687" s="261"/>
      <c r="Q1687" s="261"/>
      <c r="R1687" s="261"/>
      <c r="S1687" s="261"/>
      <c r="T1687" s="262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3" t="s">
        <v>178</v>
      </c>
      <c r="AU1687" s="263" t="s">
        <v>89</v>
      </c>
      <c r="AV1687" s="14" t="s">
        <v>89</v>
      </c>
      <c r="AW1687" s="14" t="s">
        <v>36</v>
      </c>
      <c r="AX1687" s="14" t="s">
        <v>79</v>
      </c>
      <c r="AY1687" s="263" t="s">
        <v>170</v>
      </c>
    </row>
    <row r="1688" s="16" customFormat="1">
      <c r="A1688" s="16"/>
      <c r="B1688" s="275"/>
      <c r="C1688" s="276"/>
      <c r="D1688" s="244" t="s">
        <v>178</v>
      </c>
      <c r="E1688" s="277" t="s">
        <v>1</v>
      </c>
      <c r="F1688" s="278" t="s">
        <v>221</v>
      </c>
      <c r="G1688" s="276"/>
      <c r="H1688" s="279">
        <v>16.800000000000001</v>
      </c>
      <c r="I1688" s="280"/>
      <c r="J1688" s="276"/>
      <c r="K1688" s="276"/>
      <c r="L1688" s="281"/>
      <c r="M1688" s="282"/>
      <c r="N1688" s="283"/>
      <c r="O1688" s="283"/>
      <c r="P1688" s="283"/>
      <c r="Q1688" s="283"/>
      <c r="R1688" s="283"/>
      <c r="S1688" s="283"/>
      <c r="T1688" s="284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T1688" s="285" t="s">
        <v>178</v>
      </c>
      <c r="AU1688" s="285" t="s">
        <v>89</v>
      </c>
      <c r="AV1688" s="16" t="s">
        <v>189</v>
      </c>
      <c r="AW1688" s="16" t="s">
        <v>36</v>
      </c>
      <c r="AX1688" s="16" t="s">
        <v>79</v>
      </c>
      <c r="AY1688" s="285" t="s">
        <v>170</v>
      </c>
    </row>
    <row r="1689" s="13" customFormat="1">
      <c r="A1689" s="13"/>
      <c r="B1689" s="242"/>
      <c r="C1689" s="243"/>
      <c r="D1689" s="244" t="s">
        <v>178</v>
      </c>
      <c r="E1689" s="245" t="s">
        <v>1</v>
      </c>
      <c r="F1689" s="246" t="s">
        <v>194</v>
      </c>
      <c r="G1689" s="243"/>
      <c r="H1689" s="245" t="s">
        <v>1</v>
      </c>
      <c r="I1689" s="247"/>
      <c r="J1689" s="243"/>
      <c r="K1689" s="243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2" t="s">
        <v>178</v>
      </c>
      <c r="AU1689" s="252" t="s">
        <v>89</v>
      </c>
      <c r="AV1689" s="13" t="s">
        <v>87</v>
      </c>
      <c r="AW1689" s="13" t="s">
        <v>36</v>
      </c>
      <c r="AX1689" s="13" t="s">
        <v>79</v>
      </c>
      <c r="AY1689" s="252" t="s">
        <v>170</v>
      </c>
    </row>
    <row r="1690" s="13" customFormat="1">
      <c r="A1690" s="13"/>
      <c r="B1690" s="242"/>
      <c r="C1690" s="243"/>
      <c r="D1690" s="244" t="s">
        <v>178</v>
      </c>
      <c r="E1690" s="245" t="s">
        <v>1</v>
      </c>
      <c r="F1690" s="246" t="s">
        <v>195</v>
      </c>
      <c r="G1690" s="243"/>
      <c r="H1690" s="245" t="s">
        <v>1</v>
      </c>
      <c r="I1690" s="247"/>
      <c r="J1690" s="243"/>
      <c r="K1690" s="243"/>
      <c r="L1690" s="248"/>
      <c r="M1690" s="249"/>
      <c r="N1690" s="250"/>
      <c r="O1690" s="250"/>
      <c r="P1690" s="250"/>
      <c r="Q1690" s="250"/>
      <c r="R1690" s="250"/>
      <c r="S1690" s="250"/>
      <c r="T1690" s="25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2" t="s">
        <v>178</v>
      </c>
      <c r="AU1690" s="252" t="s">
        <v>89</v>
      </c>
      <c r="AV1690" s="13" t="s">
        <v>87</v>
      </c>
      <c r="AW1690" s="13" t="s">
        <v>36</v>
      </c>
      <c r="AX1690" s="13" t="s">
        <v>79</v>
      </c>
      <c r="AY1690" s="252" t="s">
        <v>170</v>
      </c>
    </row>
    <row r="1691" s="13" customFormat="1">
      <c r="A1691" s="13"/>
      <c r="B1691" s="242"/>
      <c r="C1691" s="243"/>
      <c r="D1691" s="244" t="s">
        <v>178</v>
      </c>
      <c r="E1691" s="245" t="s">
        <v>1</v>
      </c>
      <c r="F1691" s="246" t="s">
        <v>196</v>
      </c>
      <c r="G1691" s="243"/>
      <c r="H1691" s="245" t="s">
        <v>1</v>
      </c>
      <c r="I1691" s="247"/>
      <c r="J1691" s="243"/>
      <c r="K1691" s="243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178</v>
      </c>
      <c r="AU1691" s="252" t="s">
        <v>89</v>
      </c>
      <c r="AV1691" s="13" t="s">
        <v>87</v>
      </c>
      <c r="AW1691" s="13" t="s">
        <v>36</v>
      </c>
      <c r="AX1691" s="13" t="s">
        <v>79</v>
      </c>
      <c r="AY1691" s="252" t="s">
        <v>170</v>
      </c>
    </row>
    <row r="1692" s="13" customFormat="1">
      <c r="A1692" s="13"/>
      <c r="B1692" s="242"/>
      <c r="C1692" s="243"/>
      <c r="D1692" s="244" t="s">
        <v>178</v>
      </c>
      <c r="E1692" s="245" t="s">
        <v>1</v>
      </c>
      <c r="F1692" s="246" t="s">
        <v>397</v>
      </c>
      <c r="G1692" s="243"/>
      <c r="H1692" s="245" t="s">
        <v>1</v>
      </c>
      <c r="I1692" s="247"/>
      <c r="J1692" s="243"/>
      <c r="K1692" s="243"/>
      <c r="L1692" s="248"/>
      <c r="M1692" s="249"/>
      <c r="N1692" s="250"/>
      <c r="O1692" s="250"/>
      <c r="P1692" s="250"/>
      <c r="Q1692" s="250"/>
      <c r="R1692" s="250"/>
      <c r="S1692" s="250"/>
      <c r="T1692" s="25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2" t="s">
        <v>178</v>
      </c>
      <c r="AU1692" s="252" t="s">
        <v>89</v>
      </c>
      <c r="AV1692" s="13" t="s">
        <v>87</v>
      </c>
      <c r="AW1692" s="13" t="s">
        <v>36</v>
      </c>
      <c r="AX1692" s="13" t="s">
        <v>79</v>
      </c>
      <c r="AY1692" s="252" t="s">
        <v>170</v>
      </c>
    </row>
    <row r="1693" s="13" customFormat="1">
      <c r="A1693" s="13"/>
      <c r="B1693" s="242"/>
      <c r="C1693" s="243"/>
      <c r="D1693" s="244" t="s">
        <v>178</v>
      </c>
      <c r="E1693" s="245" t="s">
        <v>1</v>
      </c>
      <c r="F1693" s="246" t="s">
        <v>385</v>
      </c>
      <c r="G1693" s="243"/>
      <c r="H1693" s="245" t="s">
        <v>1</v>
      </c>
      <c r="I1693" s="247"/>
      <c r="J1693" s="243"/>
      <c r="K1693" s="243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178</v>
      </c>
      <c r="AU1693" s="252" t="s">
        <v>89</v>
      </c>
      <c r="AV1693" s="13" t="s">
        <v>87</v>
      </c>
      <c r="AW1693" s="13" t="s">
        <v>36</v>
      </c>
      <c r="AX1693" s="13" t="s">
        <v>79</v>
      </c>
      <c r="AY1693" s="252" t="s">
        <v>170</v>
      </c>
    </row>
    <row r="1694" s="14" customFormat="1">
      <c r="A1694" s="14"/>
      <c r="B1694" s="253"/>
      <c r="C1694" s="254"/>
      <c r="D1694" s="244" t="s">
        <v>178</v>
      </c>
      <c r="E1694" s="255" t="s">
        <v>1</v>
      </c>
      <c r="F1694" s="256" t="s">
        <v>1495</v>
      </c>
      <c r="G1694" s="254"/>
      <c r="H1694" s="257">
        <v>12.449999999999999</v>
      </c>
      <c r="I1694" s="258"/>
      <c r="J1694" s="254"/>
      <c r="K1694" s="254"/>
      <c r="L1694" s="259"/>
      <c r="M1694" s="260"/>
      <c r="N1694" s="261"/>
      <c r="O1694" s="261"/>
      <c r="P1694" s="261"/>
      <c r="Q1694" s="261"/>
      <c r="R1694" s="261"/>
      <c r="S1694" s="261"/>
      <c r="T1694" s="26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3" t="s">
        <v>178</v>
      </c>
      <c r="AU1694" s="263" t="s">
        <v>89</v>
      </c>
      <c r="AV1694" s="14" t="s">
        <v>89</v>
      </c>
      <c r="AW1694" s="14" t="s">
        <v>36</v>
      </c>
      <c r="AX1694" s="14" t="s">
        <v>79</v>
      </c>
      <c r="AY1694" s="263" t="s">
        <v>170</v>
      </c>
    </row>
    <row r="1695" s="13" customFormat="1">
      <c r="A1695" s="13"/>
      <c r="B1695" s="242"/>
      <c r="C1695" s="243"/>
      <c r="D1695" s="244" t="s">
        <v>178</v>
      </c>
      <c r="E1695" s="245" t="s">
        <v>1</v>
      </c>
      <c r="F1695" s="246" t="s">
        <v>387</v>
      </c>
      <c r="G1695" s="243"/>
      <c r="H1695" s="245" t="s">
        <v>1</v>
      </c>
      <c r="I1695" s="247"/>
      <c r="J1695" s="243"/>
      <c r="K1695" s="243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178</v>
      </c>
      <c r="AU1695" s="252" t="s">
        <v>89</v>
      </c>
      <c r="AV1695" s="13" t="s">
        <v>87</v>
      </c>
      <c r="AW1695" s="13" t="s">
        <v>36</v>
      </c>
      <c r="AX1695" s="13" t="s">
        <v>79</v>
      </c>
      <c r="AY1695" s="252" t="s">
        <v>170</v>
      </c>
    </row>
    <row r="1696" s="14" customFormat="1">
      <c r="A1696" s="14"/>
      <c r="B1696" s="253"/>
      <c r="C1696" s="254"/>
      <c r="D1696" s="244" t="s">
        <v>178</v>
      </c>
      <c r="E1696" s="255" t="s">
        <v>1</v>
      </c>
      <c r="F1696" s="256" t="s">
        <v>1496</v>
      </c>
      <c r="G1696" s="254"/>
      <c r="H1696" s="257">
        <v>10.4</v>
      </c>
      <c r="I1696" s="258"/>
      <c r="J1696" s="254"/>
      <c r="K1696" s="254"/>
      <c r="L1696" s="259"/>
      <c r="M1696" s="260"/>
      <c r="N1696" s="261"/>
      <c r="O1696" s="261"/>
      <c r="P1696" s="261"/>
      <c r="Q1696" s="261"/>
      <c r="R1696" s="261"/>
      <c r="S1696" s="261"/>
      <c r="T1696" s="26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3" t="s">
        <v>178</v>
      </c>
      <c r="AU1696" s="263" t="s">
        <v>89</v>
      </c>
      <c r="AV1696" s="14" t="s">
        <v>89</v>
      </c>
      <c r="AW1696" s="14" t="s">
        <v>36</v>
      </c>
      <c r="AX1696" s="14" t="s">
        <v>79</v>
      </c>
      <c r="AY1696" s="263" t="s">
        <v>170</v>
      </c>
    </row>
    <row r="1697" s="13" customFormat="1">
      <c r="A1697" s="13"/>
      <c r="B1697" s="242"/>
      <c r="C1697" s="243"/>
      <c r="D1697" s="244" t="s">
        <v>178</v>
      </c>
      <c r="E1697" s="245" t="s">
        <v>1</v>
      </c>
      <c r="F1697" s="246" t="s">
        <v>402</v>
      </c>
      <c r="G1697" s="243"/>
      <c r="H1697" s="245" t="s">
        <v>1</v>
      </c>
      <c r="I1697" s="247"/>
      <c r="J1697" s="243"/>
      <c r="K1697" s="243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2" t="s">
        <v>178</v>
      </c>
      <c r="AU1697" s="252" t="s">
        <v>89</v>
      </c>
      <c r="AV1697" s="13" t="s">
        <v>87</v>
      </c>
      <c r="AW1697" s="13" t="s">
        <v>36</v>
      </c>
      <c r="AX1697" s="13" t="s">
        <v>79</v>
      </c>
      <c r="AY1697" s="252" t="s">
        <v>170</v>
      </c>
    </row>
    <row r="1698" s="14" customFormat="1">
      <c r="A1698" s="14"/>
      <c r="B1698" s="253"/>
      <c r="C1698" s="254"/>
      <c r="D1698" s="244" t="s">
        <v>178</v>
      </c>
      <c r="E1698" s="255" t="s">
        <v>1</v>
      </c>
      <c r="F1698" s="256" t="s">
        <v>1498</v>
      </c>
      <c r="G1698" s="254"/>
      <c r="H1698" s="257">
        <v>21.108000000000001</v>
      </c>
      <c r="I1698" s="258"/>
      <c r="J1698" s="254"/>
      <c r="K1698" s="254"/>
      <c r="L1698" s="259"/>
      <c r="M1698" s="260"/>
      <c r="N1698" s="261"/>
      <c r="O1698" s="261"/>
      <c r="P1698" s="261"/>
      <c r="Q1698" s="261"/>
      <c r="R1698" s="261"/>
      <c r="S1698" s="261"/>
      <c r="T1698" s="26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3" t="s">
        <v>178</v>
      </c>
      <c r="AU1698" s="263" t="s">
        <v>89</v>
      </c>
      <c r="AV1698" s="14" t="s">
        <v>89</v>
      </c>
      <c r="AW1698" s="14" t="s">
        <v>36</v>
      </c>
      <c r="AX1698" s="14" t="s">
        <v>79</v>
      </c>
      <c r="AY1698" s="263" t="s">
        <v>170</v>
      </c>
    </row>
    <row r="1699" s="13" customFormat="1">
      <c r="A1699" s="13"/>
      <c r="B1699" s="242"/>
      <c r="C1699" s="243"/>
      <c r="D1699" s="244" t="s">
        <v>178</v>
      </c>
      <c r="E1699" s="245" t="s">
        <v>1</v>
      </c>
      <c r="F1699" s="246" t="s">
        <v>391</v>
      </c>
      <c r="G1699" s="243"/>
      <c r="H1699" s="245" t="s">
        <v>1</v>
      </c>
      <c r="I1699" s="247"/>
      <c r="J1699" s="243"/>
      <c r="K1699" s="243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2" t="s">
        <v>178</v>
      </c>
      <c r="AU1699" s="252" t="s">
        <v>89</v>
      </c>
      <c r="AV1699" s="13" t="s">
        <v>87</v>
      </c>
      <c r="AW1699" s="13" t="s">
        <v>36</v>
      </c>
      <c r="AX1699" s="13" t="s">
        <v>79</v>
      </c>
      <c r="AY1699" s="252" t="s">
        <v>170</v>
      </c>
    </row>
    <row r="1700" s="14" customFormat="1">
      <c r="A1700" s="14"/>
      <c r="B1700" s="253"/>
      <c r="C1700" s="254"/>
      <c r="D1700" s="244" t="s">
        <v>178</v>
      </c>
      <c r="E1700" s="255" t="s">
        <v>1</v>
      </c>
      <c r="F1700" s="256" t="s">
        <v>1499</v>
      </c>
      <c r="G1700" s="254"/>
      <c r="H1700" s="257">
        <v>72.579999999999998</v>
      </c>
      <c r="I1700" s="258"/>
      <c r="J1700" s="254"/>
      <c r="K1700" s="254"/>
      <c r="L1700" s="259"/>
      <c r="M1700" s="260"/>
      <c r="N1700" s="261"/>
      <c r="O1700" s="261"/>
      <c r="P1700" s="261"/>
      <c r="Q1700" s="261"/>
      <c r="R1700" s="261"/>
      <c r="S1700" s="261"/>
      <c r="T1700" s="26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3" t="s">
        <v>178</v>
      </c>
      <c r="AU1700" s="263" t="s">
        <v>89</v>
      </c>
      <c r="AV1700" s="14" t="s">
        <v>89</v>
      </c>
      <c r="AW1700" s="14" t="s">
        <v>36</v>
      </c>
      <c r="AX1700" s="14" t="s">
        <v>79</v>
      </c>
      <c r="AY1700" s="263" t="s">
        <v>170</v>
      </c>
    </row>
    <row r="1701" s="14" customFormat="1">
      <c r="A1701" s="14"/>
      <c r="B1701" s="253"/>
      <c r="C1701" s="254"/>
      <c r="D1701" s="244" t="s">
        <v>178</v>
      </c>
      <c r="E1701" s="255" t="s">
        <v>1</v>
      </c>
      <c r="F1701" s="256" t="s">
        <v>959</v>
      </c>
      <c r="G1701" s="254"/>
      <c r="H1701" s="257">
        <v>5.0800000000000001</v>
      </c>
      <c r="I1701" s="258"/>
      <c r="J1701" s="254"/>
      <c r="K1701" s="254"/>
      <c r="L1701" s="259"/>
      <c r="M1701" s="260"/>
      <c r="N1701" s="261"/>
      <c r="O1701" s="261"/>
      <c r="P1701" s="261"/>
      <c r="Q1701" s="261"/>
      <c r="R1701" s="261"/>
      <c r="S1701" s="261"/>
      <c r="T1701" s="26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3" t="s">
        <v>178</v>
      </c>
      <c r="AU1701" s="263" t="s">
        <v>89</v>
      </c>
      <c r="AV1701" s="14" t="s">
        <v>89</v>
      </c>
      <c r="AW1701" s="14" t="s">
        <v>36</v>
      </c>
      <c r="AX1701" s="14" t="s">
        <v>79</v>
      </c>
      <c r="AY1701" s="263" t="s">
        <v>170</v>
      </c>
    </row>
    <row r="1702" s="16" customFormat="1">
      <c r="A1702" s="16"/>
      <c r="B1702" s="275"/>
      <c r="C1702" s="276"/>
      <c r="D1702" s="244" t="s">
        <v>178</v>
      </c>
      <c r="E1702" s="277" t="s">
        <v>1</v>
      </c>
      <c r="F1702" s="278" t="s">
        <v>221</v>
      </c>
      <c r="G1702" s="276"/>
      <c r="H1702" s="279">
        <v>121.618</v>
      </c>
      <c r="I1702" s="280"/>
      <c r="J1702" s="276"/>
      <c r="K1702" s="276"/>
      <c r="L1702" s="281"/>
      <c r="M1702" s="282"/>
      <c r="N1702" s="283"/>
      <c r="O1702" s="283"/>
      <c r="P1702" s="283"/>
      <c r="Q1702" s="283"/>
      <c r="R1702" s="283"/>
      <c r="S1702" s="283"/>
      <c r="T1702" s="284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T1702" s="285" t="s">
        <v>178</v>
      </c>
      <c r="AU1702" s="285" t="s">
        <v>89</v>
      </c>
      <c r="AV1702" s="16" t="s">
        <v>189</v>
      </c>
      <c r="AW1702" s="16" t="s">
        <v>36</v>
      </c>
      <c r="AX1702" s="16" t="s">
        <v>79</v>
      </c>
      <c r="AY1702" s="285" t="s">
        <v>170</v>
      </c>
    </row>
    <row r="1703" s="15" customFormat="1">
      <c r="A1703" s="15"/>
      <c r="B1703" s="264"/>
      <c r="C1703" s="265"/>
      <c r="D1703" s="244" t="s">
        <v>178</v>
      </c>
      <c r="E1703" s="266" t="s">
        <v>1</v>
      </c>
      <c r="F1703" s="267" t="s">
        <v>183</v>
      </c>
      <c r="G1703" s="265"/>
      <c r="H1703" s="268">
        <v>212.84800000000001</v>
      </c>
      <c r="I1703" s="269"/>
      <c r="J1703" s="265"/>
      <c r="K1703" s="265"/>
      <c r="L1703" s="270"/>
      <c r="M1703" s="271"/>
      <c r="N1703" s="272"/>
      <c r="O1703" s="272"/>
      <c r="P1703" s="272"/>
      <c r="Q1703" s="272"/>
      <c r="R1703" s="272"/>
      <c r="S1703" s="272"/>
      <c r="T1703" s="273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74" t="s">
        <v>178</v>
      </c>
      <c r="AU1703" s="274" t="s">
        <v>89</v>
      </c>
      <c r="AV1703" s="15" t="s">
        <v>176</v>
      </c>
      <c r="AW1703" s="15" t="s">
        <v>36</v>
      </c>
      <c r="AX1703" s="15" t="s">
        <v>87</v>
      </c>
      <c r="AY1703" s="274" t="s">
        <v>170</v>
      </c>
    </row>
    <row r="1704" s="2" customFormat="1" ht="37.8" customHeight="1">
      <c r="A1704" s="39"/>
      <c r="B1704" s="40"/>
      <c r="C1704" s="286" t="s">
        <v>1531</v>
      </c>
      <c r="D1704" s="286" t="s">
        <v>312</v>
      </c>
      <c r="E1704" s="287" t="s">
        <v>1532</v>
      </c>
      <c r="F1704" s="288" t="s">
        <v>1533</v>
      </c>
      <c r="G1704" s="289" t="s">
        <v>175</v>
      </c>
      <c r="H1704" s="290">
        <v>248.07400000000001</v>
      </c>
      <c r="I1704" s="291"/>
      <c r="J1704" s="292">
        <f>ROUND(I1704*H1704,2)</f>
        <v>0</v>
      </c>
      <c r="K1704" s="293"/>
      <c r="L1704" s="294"/>
      <c r="M1704" s="295" t="s">
        <v>1</v>
      </c>
      <c r="N1704" s="296" t="s">
        <v>44</v>
      </c>
      <c r="O1704" s="92"/>
      <c r="P1704" s="238">
        <f>O1704*H1704</f>
        <v>0</v>
      </c>
      <c r="Q1704" s="238">
        <v>0.0050000000000000001</v>
      </c>
      <c r="R1704" s="238">
        <f>Q1704*H1704</f>
        <v>1.2403700000000002</v>
      </c>
      <c r="S1704" s="238">
        <v>0</v>
      </c>
      <c r="T1704" s="239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40" t="s">
        <v>366</v>
      </c>
      <c r="AT1704" s="240" t="s">
        <v>312</v>
      </c>
      <c r="AU1704" s="240" t="s">
        <v>89</v>
      </c>
      <c r="AY1704" s="18" t="s">
        <v>170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8" t="s">
        <v>87</v>
      </c>
      <c r="BK1704" s="241">
        <f>ROUND(I1704*H1704,2)</f>
        <v>0</v>
      </c>
      <c r="BL1704" s="18" t="s">
        <v>273</v>
      </c>
      <c r="BM1704" s="240" t="s">
        <v>1534</v>
      </c>
    </row>
    <row r="1705" s="14" customFormat="1">
      <c r="A1705" s="14"/>
      <c r="B1705" s="253"/>
      <c r="C1705" s="254"/>
      <c r="D1705" s="244" t="s">
        <v>178</v>
      </c>
      <c r="E1705" s="254"/>
      <c r="F1705" s="256" t="s">
        <v>1535</v>
      </c>
      <c r="G1705" s="254"/>
      <c r="H1705" s="257">
        <v>248.07400000000001</v>
      </c>
      <c r="I1705" s="258"/>
      <c r="J1705" s="254"/>
      <c r="K1705" s="254"/>
      <c r="L1705" s="259"/>
      <c r="M1705" s="260"/>
      <c r="N1705" s="261"/>
      <c r="O1705" s="261"/>
      <c r="P1705" s="261"/>
      <c r="Q1705" s="261"/>
      <c r="R1705" s="261"/>
      <c r="S1705" s="261"/>
      <c r="T1705" s="26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3" t="s">
        <v>178</v>
      </c>
      <c r="AU1705" s="263" t="s">
        <v>89</v>
      </c>
      <c r="AV1705" s="14" t="s">
        <v>89</v>
      </c>
      <c r="AW1705" s="14" t="s">
        <v>4</v>
      </c>
      <c r="AX1705" s="14" t="s">
        <v>87</v>
      </c>
      <c r="AY1705" s="263" t="s">
        <v>170</v>
      </c>
    </row>
    <row r="1706" s="2" customFormat="1" ht="24.15" customHeight="1">
      <c r="A1706" s="39"/>
      <c r="B1706" s="40"/>
      <c r="C1706" s="228" t="s">
        <v>1536</v>
      </c>
      <c r="D1706" s="228" t="s">
        <v>172</v>
      </c>
      <c r="E1706" s="229" t="s">
        <v>1537</v>
      </c>
      <c r="F1706" s="230" t="s">
        <v>1538</v>
      </c>
      <c r="G1706" s="231" t="s">
        <v>175</v>
      </c>
      <c r="H1706" s="232">
        <v>127.575</v>
      </c>
      <c r="I1706" s="233"/>
      <c r="J1706" s="234">
        <f>ROUND(I1706*H1706,2)</f>
        <v>0</v>
      </c>
      <c r="K1706" s="235"/>
      <c r="L1706" s="45"/>
      <c r="M1706" s="236" t="s">
        <v>1</v>
      </c>
      <c r="N1706" s="237" t="s">
        <v>44</v>
      </c>
      <c r="O1706" s="92"/>
      <c r="P1706" s="238">
        <f>O1706*H1706</f>
        <v>0</v>
      </c>
      <c r="Q1706" s="238">
        <v>0.00040000000000000002</v>
      </c>
      <c r="R1706" s="238">
        <f>Q1706*H1706</f>
        <v>0.051030000000000006</v>
      </c>
      <c r="S1706" s="238">
        <v>0</v>
      </c>
      <c r="T1706" s="239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40" t="s">
        <v>273</v>
      </c>
      <c r="AT1706" s="240" t="s">
        <v>172</v>
      </c>
      <c r="AU1706" s="240" t="s">
        <v>89</v>
      </c>
      <c r="AY1706" s="18" t="s">
        <v>170</v>
      </c>
      <c r="BE1706" s="241">
        <f>IF(N1706="základní",J1706,0)</f>
        <v>0</v>
      </c>
      <c r="BF1706" s="241">
        <f>IF(N1706="snížená",J1706,0)</f>
        <v>0</v>
      </c>
      <c r="BG1706" s="241">
        <f>IF(N1706="zákl. přenesená",J1706,0)</f>
        <v>0</v>
      </c>
      <c r="BH1706" s="241">
        <f>IF(N1706="sníž. přenesená",J1706,0)</f>
        <v>0</v>
      </c>
      <c r="BI1706" s="241">
        <f>IF(N1706="nulová",J1706,0)</f>
        <v>0</v>
      </c>
      <c r="BJ1706" s="18" t="s">
        <v>87</v>
      </c>
      <c r="BK1706" s="241">
        <f>ROUND(I1706*H1706,2)</f>
        <v>0</v>
      </c>
      <c r="BL1706" s="18" t="s">
        <v>273</v>
      </c>
      <c r="BM1706" s="240" t="s">
        <v>1539</v>
      </c>
    </row>
    <row r="1707" s="13" customFormat="1">
      <c r="A1707" s="13"/>
      <c r="B1707" s="242"/>
      <c r="C1707" s="243"/>
      <c r="D1707" s="244" t="s">
        <v>178</v>
      </c>
      <c r="E1707" s="245" t="s">
        <v>1</v>
      </c>
      <c r="F1707" s="246" t="s">
        <v>195</v>
      </c>
      <c r="G1707" s="243"/>
      <c r="H1707" s="245" t="s">
        <v>1</v>
      </c>
      <c r="I1707" s="247"/>
      <c r="J1707" s="243"/>
      <c r="K1707" s="243"/>
      <c r="L1707" s="248"/>
      <c r="M1707" s="249"/>
      <c r="N1707" s="250"/>
      <c r="O1707" s="250"/>
      <c r="P1707" s="250"/>
      <c r="Q1707" s="250"/>
      <c r="R1707" s="250"/>
      <c r="S1707" s="250"/>
      <c r="T1707" s="25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2" t="s">
        <v>178</v>
      </c>
      <c r="AU1707" s="252" t="s">
        <v>89</v>
      </c>
      <c r="AV1707" s="13" t="s">
        <v>87</v>
      </c>
      <c r="AW1707" s="13" t="s">
        <v>36</v>
      </c>
      <c r="AX1707" s="13" t="s">
        <v>79</v>
      </c>
      <c r="AY1707" s="252" t="s">
        <v>170</v>
      </c>
    </row>
    <row r="1708" s="13" customFormat="1">
      <c r="A1708" s="13"/>
      <c r="B1708" s="242"/>
      <c r="C1708" s="243"/>
      <c r="D1708" s="244" t="s">
        <v>178</v>
      </c>
      <c r="E1708" s="245" t="s">
        <v>1</v>
      </c>
      <c r="F1708" s="246" t="s">
        <v>196</v>
      </c>
      <c r="G1708" s="243"/>
      <c r="H1708" s="245" t="s">
        <v>1</v>
      </c>
      <c r="I1708" s="247"/>
      <c r="J1708" s="243"/>
      <c r="K1708" s="243"/>
      <c r="L1708" s="248"/>
      <c r="M1708" s="249"/>
      <c r="N1708" s="250"/>
      <c r="O1708" s="250"/>
      <c r="P1708" s="250"/>
      <c r="Q1708" s="250"/>
      <c r="R1708" s="250"/>
      <c r="S1708" s="250"/>
      <c r="T1708" s="25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2" t="s">
        <v>178</v>
      </c>
      <c r="AU1708" s="252" t="s">
        <v>89</v>
      </c>
      <c r="AV1708" s="13" t="s">
        <v>87</v>
      </c>
      <c r="AW1708" s="13" t="s">
        <v>36</v>
      </c>
      <c r="AX1708" s="13" t="s">
        <v>79</v>
      </c>
      <c r="AY1708" s="252" t="s">
        <v>170</v>
      </c>
    </row>
    <row r="1709" s="13" customFormat="1">
      <c r="A1709" s="13"/>
      <c r="B1709" s="242"/>
      <c r="C1709" s="243"/>
      <c r="D1709" s="244" t="s">
        <v>178</v>
      </c>
      <c r="E1709" s="245" t="s">
        <v>1</v>
      </c>
      <c r="F1709" s="246" t="s">
        <v>937</v>
      </c>
      <c r="G1709" s="243"/>
      <c r="H1709" s="245" t="s">
        <v>1</v>
      </c>
      <c r="I1709" s="247"/>
      <c r="J1709" s="243"/>
      <c r="K1709" s="243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2" t="s">
        <v>178</v>
      </c>
      <c r="AU1709" s="252" t="s">
        <v>89</v>
      </c>
      <c r="AV1709" s="13" t="s">
        <v>87</v>
      </c>
      <c r="AW1709" s="13" t="s">
        <v>36</v>
      </c>
      <c r="AX1709" s="13" t="s">
        <v>79</v>
      </c>
      <c r="AY1709" s="252" t="s">
        <v>170</v>
      </c>
    </row>
    <row r="1710" s="14" customFormat="1">
      <c r="A1710" s="14"/>
      <c r="B1710" s="253"/>
      <c r="C1710" s="254"/>
      <c r="D1710" s="244" t="s">
        <v>178</v>
      </c>
      <c r="E1710" s="255" t="s">
        <v>1</v>
      </c>
      <c r="F1710" s="256" t="s">
        <v>938</v>
      </c>
      <c r="G1710" s="254"/>
      <c r="H1710" s="257">
        <v>30.684999999999999</v>
      </c>
      <c r="I1710" s="258"/>
      <c r="J1710" s="254"/>
      <c r="K1710" s="254"/>
      <c r="L1710" s="259"/>
      <c r="M1710" s="260"/>
      <c r="N1710" s="261"/>
      <c r="O1710" s="261"/>
      <c r="P1710" s="261"/>
      <c r="Q1710" s="261"/>
      <c r="R1710" s="261"/>
      <c r="S1710" s="261"/>
      <c r="T1710" s="26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3" t="s">
        <v>178</v>
      </c>
      <c r="AU1710" s="263" t="s">
        <v>89</v>
      </c>
      <c r="AV1710" s="14" t="s">
        <v>89</v>
      </c>
      <c r="AW1710" s="14" t="s">
        <v>36</v>
      </c>
      <c r="AX1710" s="14" t="s">
        <v>79</v>
      </c>
      <c r="AY1710" s="263" t="s">
        <v>170</v>
      </c>
    </row>
    <row r="1711" s="14" customFormat="1">
      <c r="A1711" s="14"/>
      <c r="B1711" s="253"/>
      <c r="C1711" s="254"/>
      <c r="D1711" s="244" t="s">
        <v>178</v>
      </c>
      <c r="E1711" s="255" t="s">
        <v>1</v>
      </c>
      <c r="F1711" s="256" t="s">
        <v>939</v>
      </c>
      <c r="G1711" s="254"/>
      <c r="H1711" s="257">
        <v>30.690000000000001</v>
      </c>
      <c r="I1711" s="258"/>
      <c r="J1711" s="254"/>
      <c r="K1711" s="254"/>
      <c r="L1711" s="259"/>
      <c r="M1711" s="260"/>
      <c r="N1711" s="261"/>
      <c r="O1711" s="261"/>
      <c r="P1711" s="261"/>
      <c r="Q1711" s="261"/>
      <c r="R1711" s="261"/>
      <c r="S1711" s="261"/>
      <c r="T1711" s="26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3" t="s">
        <v>178</v>
      </c>
      <c r="AU1711" s="263" t="s">
        <v>89</v>
      </c>
      <c r="AV1711" s="14" t="s">
        <v>89</v>
      </c>
      <c r="AW1711" s="14" t="s">
        <v>36</v>
      </c>
      <c r="AX1711" s="14" t="s">
        <v>79</v>
      </c>
      <c r="AY1711" s="263" t="s">
        <v>170</v>
      </c>
    </row>
    <row r="1712" s="13" customFormat="1">
      <c r="A1712" s="13"/>
      <c r="B1712" s="242"/>
      <c r="C1712" s="243"/>
      <c r="D1712" s="244" t="s">
        <v>178</v>
      </c>
      <c r="E1712" s="245" t="s">
        <v>1</v>
      </c>
      <c r="F1712" s="246" t="s">
        <v>1518</v>
      </c>
      <c r="G1712" s="243"/>
      <c r="H1712" s="245" t="s">
        <v>1</v>
      </c>
      <c r="I1712" s="247"/>
      <c r="J1712" s="243"/>
      <c r="K1712" s="243"/>
      <c r="L1712" s="248"/>
      <c r="M1712" s="249"/>
      <c r="N1712" s="250"/>
      <c r="O1712" s="250"/>
      <c r="P1712" s="250"/>
      <c r="Q1712" s="250"/>
      <c r="R1712" s="250"/>
      <c r="S1712" s="250"/>
      <c r="T1712" s="25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2" t="s">
        <v>178</v>
      </c>
      <c r="AU1712" s="252" t="s">
        <v>89</v>
      </c>
      <c r="AV1712" s="13" t="s">
        <v>87</v>
      </c>
      <c r="AW1712" s="13" t="s">
        <v>36</v>
      </c>
      <c r="AX1712" s="13" t="s">
        <v>79</v>
      </c>
      <c r="AY1712" s="252" t="s">
        <v>170</v>
      </c>
    </row>
    <row r="1713" s="14" customFormat="1">
      <c r="A1713" s="14"/>
      <c r="B1713" s="253"/>
      <c r="C1713" s="254"/>
      <c r="D1713" s="244" t="s">
        <v>178</v>
      </c>
      <c r="E1713" s="255" t="s">
        <v>1</v>
      </c>
      <c r="F1713" s="256" t="s">
        <v>1519</v>
      </c>
      <c r="G1713" s="254"/>
      <c r="H1713" s="257">
        <v>47.710000000000001</v>
      </c>
      <c r="I1713" s="258"/>
      <c r="J1713" s="254"/>
      <c r="K1713" s="254"/>
      <c r="L1713" s="259"/>
      <c r="M1713" s="260"/>
      <c r="N1713" s="261"/>
      <c r="O1713" s="261"/>
      <c r="P1713" s="261"/>
      <c r="Q1713" s="261"/>
      <c r="R1713" s="261"/>
      <c r="S1713" s="261"/>
      <c r="T1713" s="26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3" t="s">
        <v>178</v>
      </c>
      <c r="AU1713" s="263" t="s">
        <v>89</v>
      </c>
      <c r="AV1713" s="14" t="s">
        <v>89</v>
      </c>
      <c r="AW1713" s="14" t="s">
        <v>36</v>
      </c>
      <c r="AX1713" s="14" t="s">
        <v>79</v>
      </c>
      <c r="AY1713" s="263" t="s">
        <v>170</v>
      </c>
    </row>
    <row r="1714" s="16" customFormat="1">
      <c r="A1714" s="16"/>
      <c r="B1714" s="275"/>
      <c r="C1714" s="276"/>
      <c r="D1714" s="244" t="s">
        <v>178</v>
      </c>
      <c r="E1714" s="277" t="s">
        <v>1</v>
      </c>
      <c r="F1714" s="278" t="s">
        <v>221</v>
      </c>
      <c r="G1714" s="276"/>
      <c r="H1714" s="279">
        <v>109.08499999999999</v>
      </c>
      <c r="I1714" s="280"/>
      <c r="J1714" s="276"/>
      <c r="K1714" s="276"/>
      <c r="L1714" s="281"/>
      <c r="M1714" s="282"/>
      <c r="N1714" s="283"/>
      <c r="O1714" s="283"/>
      <c r="P1714" s="283"/>
      <c r="Q1714" s="283"/>
      <c r="R1714" s="283"/>
      <c r="S1714" s="283"/>
      <c r="T1714" s="284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85" t="s">
        <v>178</v>
      </c>
      <c r="AU1714" s="285" t="s">
        <v>89</v>
      </c>
      <c r="AV1714" s="16" t="s">
        <v>189</v>
      </c>
      <c r="AW1714" s="16" t="s">
        <v>36</v>
      </c>
      <c r="AX1714" s="16" t="s">
        <v>79</v>
      </c>
      <c r="AY1714" s="285" t="s">
        <v>170</v>
      </c>
    </row>
    <row r="1715" s="13" customFormat="1">
      <c r="A1715" s="13"/>
      <c r="B1715" s="242"/>
      <c r="C1715" s="243"/>
      <c r="D1715" s="244" t="s">
        <v>178</v>
      </c>
      <c r="E1715" s="245" t="s">
        <v>1</v>
      </c>
      <c r="F1715" s="246" t="s">
        <v>1520</v>
      </c>
      <c r="G1715" s="243"/>
      <c r="H1715" s="245" t="s">
        <v>1</v>
      </c>
      <c r="I1715" s="247"/>
      <c r="J1715" s="243"/>
      <c r="K1715" s="243"/>
      <c r="L1715" s="248"/>
      <c r="M1715" s="249"/>
      <c r="N1715" s="250"/>
      <c r="O1715" s="250"/>
      <c r="P1715" s="250"/>
      <c r="Q1715" s="250"/>
      <c r="R1715" s="250"/>
      <c r="S1715" s="250"/>
      <c r="T1715" s="25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2" t="s">
        <v>178</v>
      </c>
      <c r="AU1715" s="252" t="s">
        <v>89</v>
      </c>
      <c r="AV1715" s="13" t="s">
        <v>87</v>
      </c>
      <c r="AW1715" s="13" t="s">
        <v>36</v>
      </c>
      <c r="AX1715" s="13" t="s">
        <v>79</v>
      </c>
      <c r="AY1715" s="252" t="s">
        <v>170</v>
      </c>
    </row>
    <row r="1716" s="14" customFormat="1">
      <c r="A1716" s="14"/>
      <c r="B1716" s="253"/>
      <c r="C1716" s="254"/>
      <c r="D1716" s="244" t="s">
        <v>178</v>
      </c>
      <c r="E1716" s="255" t="s">
        <v>1</v>
      </c>
      <c r="F1716" s="256" t="s">
        <v>1521</v>
      </c>
      <c r="G1716" s="254"/>
      <c r="H1716" s="257">
        <v>5.6799999999999997</v>
      </c>
      <c r="I1716" s="258"/>
      <c r="J1716" s="254"/>
      <c r="K1716" s="254"/>
      <c r="L1716" s="259"/>
      <c r="M1716" s="260"/>
      <c r="N1716" s="261"/>
      <c r="O1716" s="261"/>
      <c r="P1716" s="261"/>
      <c r="Q1716" s="261"/>
      <c r="R1716" s="261"/>
      <c r="S1716" s="261"/>
      <c r="T1716" s="26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3" t="s">
        <v>178</v>
      </c>
      <c r="AU1716" s="263" t="s">
        <v>89</v>
      </c>
      <c r="AV1716" s="14" t="s">
        <v>89</v>
      </c>
      <c r="AW1716" s="14" t="s">
        <v>36</v>
      </c>
      <c r="AX1716" s="14" t="s">
        <v>79</v>
      </c>
      <c r="AY1716" s="263" t="s">
        <v>170</v>
      </c>
    </row>
    <row r="1717" s="13" customFormat="1">
      <c r="A1717" s="13"/>
      <c r="B1717" s="242"/>
      <c r="C1717" s="243"/>
      <c r="D1717" s="244" t="s">
        <v>178</v>
      </c>
      <c r="E1717" s="245" t="s">
        <v>1</v>
      </c>
      <c r="F1717" s="246" t="s">
        <v>1522</v>
      </c>
      <c r="G1717" s="243"/>
      <c r="H1717" s="245" t="s">
        <v>1</v>
      </c>
      <c r="I1717" s="247"/>
      <c r="J1717" s="243"/>
      <c r="K1717" s="243"/>
      <c r="L1717" s="248"/>
      <c r="M1717" s="249"/>
      <c r="N1717" s="250"/>
      <c r="O1717" s="250"/>
      <c r="P1717" s="250"/>
      <c r="Q1717" s="250"/>
      <c r="R1717" s="250"/>
      <c r="S1717" s="250"/>
      <c r="T1717" s="25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2" t="s">
        <v>178</v>
      </c>
      <c r="AU1717" s="252" t="s">
        <v>89</v>
      </c>
      <c r="AV1717" s="13" t="s">
        <v>87</v>
      </c>
      <c r="AW1717" s="13" t="s">
        <v>36</v>
      </c>
      <c r="AX1717" s="13" t="s">
        <v>79</v>
      </c>
      <c r="AY1717" s="252" t="s">
        <v>170</v>
      </c>
    </row>
    <row r="1718" s="14" customFormat="1">
      <c r="A1718" s="14"/>
      <c r="B1718" s="253"/>
      <c r="C1718" s="254"/>
      <c r="D1718" s="244" t="s">
        <v>178</v>
      </c>
      <c r="E1718" s="255" t="s">
        <v>1</v>
      </c>
      <c r="F1718" s="256" t="s">
        <v>1523</v>
      </c>
      <c r="G1718" s="254"/>
      <c r="H1718" s="257">
        <v>12.810000000000001</v>
      </c>
      <c r="I1718" s="258"/>
      <c r="J1718" s="254"/>
      <c r="K1718" s="254"/>
      <c r="L1718" s="259"/>
      <c r="M1718" s="260"/>
      <c r="N1718" s="261"/>
      <c r="O1718" s="261"/>
      <c r="P1718" s="261"/>
      <c r="Q1718" s="261"/>
      <c r="R1718" s="261"/>
      <c r="S1718" s="261"/>
      <c r="T1718" s="26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3" t="s">
        <v>178</v>
      </c>
      <c r="AU1718" s="263" t="s">
        <v>89</v>
      </c>
      <c r="AV1718" s="14" t="s">
        <v>89</v>
      </c>
      <c r="AW1718" s="14" t="s">
        <v>36</v>
      </c>
      <c r="AX1718" s="14" t="s">
        <v>79</v>
      </c>
      <c r="AY1718" s="263" t="s">
        <v>170</v>
      </c>
    </row>
    <row r="1719" s="16" customFormat="1">
      <c r="A1719" s="16"/>
      <c r="B1719" s="275"/>
      <c r="C1719" s="276"/>
      <c r="D1719" s="244" t="s">
        <v>178</v>
      </c>
      <c r="E1719" s="277" t="s">
        <v>1</v>
      </c>
      <c r="F1719" s="278" t="s">
        <v>221</v>
      </c>
      <c r="G1719" s="276"/>
      <c r="H1719" s="279">
        <v>18.489999999999998</v>
      </c>
      <c r="I1719" s="280"/>
      <c r="J1719" s="276"/>
      <c r="K1719" s="276"/>
      <c r="L1719" s="281"/>
      <c r="M1719" s="282"/>
      <c r="N1719" s="283"/>
      <c r="O1719" s="283"/>
      <c r="P1719" s="283"/>
      <c r="Q1719" s="283"/>
      <c r="R1719" s="283"/>
      <c r="S1719" s="283"/>
      <c r="T1719" s="284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285" t="s">
        <v>178</v>
      </c>
      <c r="AU1719" s="285" t="s">
        <v>89</v>
      </c>
      <c r="AV1719" s="16" t="s">
        <v>189</v>
      </c>
      <c r="AW1719" s="16" t="s">
        <v>36</v>
      </c>
      <c r="AX1719" s="16" t="s">
        <v>79</v>
      </c>
      <c r="AY1719" s="285" t="s">
        <v>170</v>
      </c>
    </row>
    <row r="1720" s="15" customFormat="1">
      <c r="A1720" s="15"/>
      <c r="B1720" s="264"/>
      <c r="C1720" s="265"/>
      <c r="D1720" s="244" t="s">
        <v>178</v>
      </c>
      <c r="E1720" s="266" t="s">
        <v>1</v>
      </c>
      <c r="F1720" s="267" t="s">
        <v>183</v>
      </c>
      <c r="G1720" s="265"/>
      <c r="H1720" s="268">
        <v>127.575</v>
      </c>
      <c r="I1720" s="269"/>
      <c r="J1720" s="265"/>
      <c r="K1720" s="265"/>
      <c r="L1720" s="270"/>
      <c r="M1720" s="271"/>
      <c r="N1720" s="272"/>
      <c r="O1720" s="272"/>
      <c r="P1720" s="272"/>
      <c r="Q1720" s="272"/>
      <c r="R1720" s="272"/>
      <c r="S1720" s="272"/>
      <c r="T1720" s="273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74" t="s">
        <v>178</v>
      </c>
      <c r="AU1720" s="274" t="s">
        <v>89</v>
      </c>
      <c r="AV1720" s="15" t="s">
        <v>176</v>
      </c>
      <c r="AW1720" s="15" t="s">
        <v>36</v>
      </c>
      <c r="AX1720" s="15" t="s">
        <v>87</v>
      </c>
      <c r="AY1720" s="274" t="s">
        <v>170</v>
      </c>
    </row>
    <row r="1721" s="2" customFormat="1" ht="37.8" customHeight="1">
      <c r="A1721" s="39"/>
      <c r="B1721" s="40"/>
      <c r="C1721" s="286" t="s">
        <v>1540</v>
      </c>
      <c r="D1721" s="286" t="s">
        <v>312</v>
      </c>
      <c r="E1721" s="287" t="s">
        <v>1532</v>
      </c>
      <c r="F1721" s="288" t="s">
        <v>1533</v>
      </c>
      <c r="G1721" s="289" t="s">
        <v>175</v>
      </c>
      <c r="H1721" s="290">
        <v>155.76900000000001</v>
      </c>
      <c r="I1721" s="291"/>
      <c r="J1721" s="292">
        <f>ROUND(I1721*H1721,2)</f>
        <v>0</v>
      </c>
      <c r="K1721" s="293"/>
      <c r="L1721" s="294"/>
      <c r="M1721" s="295" t="s">
        <v>1</v>
      </c>
      <c r="N1721" s="296" t="s">
        <v>44</v>
      </c>
      <c r="O1721" s="92"/>
      <c r="P1721" s="238">
        <f>O1721*H1721</f>
        <v>0</v>
      </c>
      <c r="Q1721" s="238">
        <v>0.0050000000000000001</v>
      </c>
      <c r="R1721" s="238">
        <f>Q1721*H1721</f>
        <v>0.77884500000000001</v>
      </c>
      <c r="S1721" s="238">
        <v>0</v>
      </c>
      <c r="T1721" s="239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40" t="s">
        <v>366</v>
      </c>
      <c r="AT1721" s="240" t="s">
        <v>312</v>
      </c>
      <c r="AU1721" s="240" t="s">
        <v>89</v>
      </c>
      <c r="AY1721" s="18" t="s">
        <v>170</v>
      </c>
      <c r="BE1721" s="241">
        <f>IF(N1721="základní",J1721,0)</f>
        <v>0</v>
      </c>
      <c r="BF1721" s="241">
        <f>IF(N1721="snížená",J1721,0)</f>
        <v>0</v>
      </c>
      <c r="BG1721" s="241">
        <f>IF(N1721="zákl. přenesená",J1721,0)</f>
        <v>0</v>
      </c>
      <c r="BH1721" s="241">
        <f>IF(N1721="sníž. přenesená",J1721,0)</f>
        <v>0</v>
      </c>
      <c r="BI1721" s="241">
        <f>IF(N1721="nulová",J1721,0)</f>
        <v>0</v>
      </c>
      <c r="BJ1721" s="18" t="s">
        <v>87</v>
      </c>
      <c r="BK1721" s="241">
        <f>ROUND(I1721*H1721,2)</f>
        <v>0</v>
      </c>
      <c r="BL1721" s="18" t="s">
        <v>273</v>
      </c>
      <c r="BM1721" s="240" t="s">
        <v>1541</v>
      </c>
    </row>
    <row r="1722" s="14" customFormat="1">
      <c r="A1722" s="14"/>
      <c r="B1722" s="253"/>
      <c r="C1722" s="254"/>
      <c r="D1722" s="244" t="s">
        <v>178</v>
      </c>
      <c r="E1722" s="254"/>
      <c r="F1722" s="256" t="s">
        <v>1542</v>
      </c>
      <c r="G1722" s="254"/>
      <c r="H1722" s="257">
        <v>155.76900000000001</v>
      </c>
      <c r="I1722" s="258"/>
      <c r="J1722" s="254"/>
      <c r="K1722" s="254"/>
      <c r="L1722" s="259"/>
      <c r="M1722" s="260"/>
      <c r="N1722" s="261"/>
      <c r="O1722" s="261"/>
      <c r="P1722" s="261"/>
      <c r="Q1722" s="261"/>
      <c r="R1722" s="261"/>
      <c r="S1722" s="261"/>
      <c r="T1722" s="26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3" t="s">
        <v>178</v>
      </c>
      <c r="AU1722" s="263" t="s">
        <v>89</v>
      </c>
      <c r="AV1722" s="14" t="s">
        <v>89</v>
      </c>
      <c r="AW1722" s="14" t="s">
        <v>4</v>
      </c>
      <c r="AX1722" s="14" t="s">
        <v>87</v>
      </c>
      <c r="AY1722" s="263" t="s">
        <v>170</v>
      </c>
    </row>
    <row r="1723" s="2" customFormat="1" ht="24.15" customHeight="1">
      <c r="A1723" s="39"/>
      <c r="B1723" s="40"/>
      <c r="C1723" s="228" t="s">
        <v>1543</v>
      </c>
      <c r="D1723" s="228" t="s">
        <v>172</v>
      </c>
      <c r="E1723" s="229" t="s">
        <v>1544</v>
      </c>
      <c r="F1723" s="230" t="s">
        <v>1545</v>
      </c>
      <c r="G1723" s="231" t="s">
        <v>175</v>
      </c>
      <c r="H1723" s="232">
        <v>99.439999999999998</v>
      </c>
      <c r="I1723" s="233"/>
      <c r="J1723" s="234">
        <f>ROUND(I1723*H1723,2)</f>
        <v>0</v>
      </c>
      <c r="K1723" s="235"/>
      <c r="L1723" s="45"/>
      <c r="M1723" s="236" t="s">
        <v>1</v>
      </c>
      <c r="N1723" s="237" t="s">
        <v>44</v>
      </c>
      <c r="O1723" s="92"/>
      <c r="P1723" s="238">
        <f>O1723*H1723</f>
        <v>0</v>
      </c>
      <c r="Q1723" s="238">
        <v>4.0000000000000003E-05</v>
      </c>
      <c r="R1723" s="238">
        <f>Q1723*H1723</f>
        <v>0.0039776000000000004</v>
      </c>
      <c r="S1723" s="238">
        <v>0</v>
      </c>
      <c r="T1723" s="239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40" t="s">
        <v>273</v>
      </c>
      <c r="AT1723" s="240" t="s">
        <v>172</v>
      </c>
      <c r="AU1723" s="240" t="s">
        <v>89</v>
      </c>
      <c r="AY1723" s="18" t="s">
        <v>170</v>
      </c>
      <c r="BE1723" s="241">
        <f>IF(N1723="základní",J1723,0)</f>
        <v>0</v>
      </c>
      <c r="BF1723" s="241">
        <f>IF(N1723="snížená",J1723,0)</f>
        <v>0</v>
      </c>
      <c r="BG1723" s="241">
        <f>IF(N1723="zákl. přenesená",J1723,0)</f>
        <v>0</v>
      </c>
      <c r="BH1723" s="241">
        <f>IF(N1723="sníž. přenesená",J1723,0)</f>
        <v>0</v>
      </c>
      <c r="BI1723" s="241">
        <f>IF(N1723="nulová",J1723,0)</f>
        <v>0</v>
      </c>
      <c r="BJ1723" s="18" t="s">
        <v>87</v>
      </c>
      <c r="BK1723" s="241">
        <f>ROUND(I1723*H1723,2)</f>
        <v>0</v>
      </c>
      <c r="BL1723" s="18" t="s">
        <v>273</v>
      </c>
      <c r="BM1723" s="240" t="s">
        <v>1546</v>
      </c>
    </row>
    <row r="1724" s="13" customFormat="1">
      <c r="A1724" s="13"/>
      <c r="B1724" s="242"/>
      <c r="C1724" s="243"/>
      <c r="D1724" s="244" t="s">
        <v>178</v>
      </c>
      <c r="E1724" s="245" t="s">
        <v>1</v>
      </c>
      <c r="F1724" s="246" t="s">
        <v>195</v>
      </c>
      <c r="G1724" s="243"/>
      <c r="H1724" s="245" t="s">
        <v>1</v>
      </c>
      <c r="I1724" s="247"/>
      <c r="J1724" s="243"/>
      <c r="K1724" s="243"/>
      <c r="L1724" s="248"/>
      <c r="M1724" s="249"/>
      <c r="N1724" s="250"/>
      <c r="O1724" s="250"/>
      <c r="P1724" s="250"/>
      <c r="Q1724" s="250"/>
      <c r="R1724" s="250"/>
      <c r="S1724" s="250"/>
      <c r="T1724" s="25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2" t="s">
        <v>178</v>
      </c>
      <c r="AU1724" s="252" t="s">
        <v>89</v>
      </c>
      <c r="AV1724" s="13" t="s">
        <v>87</v>
      </c>
      <c r="AW1724" s="13" t="s">
        <v>36</v>
      </c>
      <c r="AX1724" s="13" t="s">
        <v>79</v>
      </c>
      <c r="AY1724" s="252" t="s">
        <v>170</v>
      </c>
    </row>
    <row r="1725" s="13" customFormat="1">
      <c r="A1725" s="13"/>
      <c r="B1725" s="242"/>
      <c r="C1725" s="243"/>
      <c r="D1725" s="244" t="s">
        <v>178</v>
      </c>
      <c r="E1725" s="245" t="s">
        <v>1</v>
      </c>
      <c r="F1725" s="246" t="s">
        <v>196</v>
      </c>
      <c r="G1725" s="243"/>
      <c r="H1725" s="245" t="s">
        <v>1</v>
      </c>
      <c r="I1725" s="247"/>
      <c r="J1725" s="243"/>
      <c r="K1725" s="243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178</v>
      </c>
      <c r="AU1725" s="252" t="s">
        <v>89</v>
      </c>
      <c r="AV1725" s="13" t="s">
        <v>87</v>
      </c>
      <c r="AW1725" s="13" t="s">
        <v>36</v>
      </c>
      <c r="AX1725" s="13" t="s">
        <v>79</v>
      </c>
      <c r="AY1725" s="252" t="s">
        <v>170</v>
      </c>
    </row>
    <row r="1726" s="13" customFormat="1">
      <c r="A1726" s="13"/>
      <c r="B1726" s="242"/>
      <c r="C1726" s="243"/>
      <c r="D1726" s="244" t="s">
        <v>178</v>
      </c>
      <c r="E1726" s="245" t="s">
        <v>1</v>
      </c>
      <c r="F1726" s="246" t="s">
        <v>1518</v>
      </c>
      <c r="G1726" s="243"/>
      <c r="H1726" s="245" t="s">
        <v>1</v>
      </c>
      <c r="I1726" s="247"/>
      <c r="J1726" s="243"/>
      <c r="K1726" s="243"/>
      <c r="L1726" s="248"/>
      <c r="M1726" s="249"/>
      <c r="N1726" s="250"/>
      <c r="O1726" s="250"/>
      <c r="P1726" s="250"/>
      <c r="Q1726" s="250"/>
      <c r="R1726" s="250"/>
      <c r="S1726" s="250"/>
      <c r="T1726" s="251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2" t="s">
        <v>178</v>
      </c>
      <c r="AU1726" s="252" t="s">
        <v>89</v>
      </c>
      <c r="AV1726" s="13" t="s">
        <v>87</v>
      </c>
      <c r="AW1726" s="13" t="s">
        <v>36</v>
      </c>
      <c r="AX1726" s="13" t="s">
        <v>79</v>
      </c>
      <c r="AY1726" s="252" t="s">
        <v>170</v>
      </c>
    </row>
    <row r="1727" s="14" customFormat="1">
      <c r="A1727" s="14"/>
      <c r="B1727" s="253"/>
      <c r="C1727" s="254"/>
      <c r="D1727" s="244" t="s">
        <v>178</v>
      </c>
      <c r="E1727" s="255" t="s">
        <v>1</v>
      </c>
      <c r="F1727" s="256" t="s">
        <v>1519</v>
      </c>
      <c r="G1727" s="254"/>
      <c r="H1727" s="257">
        <v>47.710000000000001</v>
      </c>
      <c r="I1727" s="258"/>
      <c r="J1727" s="254"/>
      <c r="K1727" s="254"/>
      <c r="L1727" s="259"/>
      <c r="M1727" s="260"/>
      <c r="N1727" s="261"/>
      <c r="O1727" s="261"/>
      <c r="P1727" s="261"/>
      <c r="Q1727" s="261"/>
      <c r="R1727" s="261"/>
      <c r="S1727" s="261"/>
      <c r="T1727" s="26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3" t="s">
        <v>178</v>
      </c>
      <c r="AU1727" s="263" t="s">
        <v>89</v>
      </c>
      <c r="AV1727" s="14" t="s">
        <v>89</v>
      </c>
      <c r="AW1727" s="14" t="s">
        <v>36</v>
      </c>
      <c r="AX1727" s="14" t="s">
        <v>79</v>
      </c>
      <c r="AY1727" s="263" t="s">
        <v>170</v>
      </c>
    </row>
    <row r="1728" s="13" customFormat="1">
      <c r="A1728" s="13"/>
      <c r="B1728" s="242"/>
      <c r="C1728" s="243"/>
      <c r="D1728" s="244" t="s">
        <v>178</v>
      </c>
      <c r="E1728" s="245" t="s">
        <v>1</v>
      </c>
      <c r="F1728" s="246" t="s">
        <v>1520</v>
      </c>
      <c r="G1728" s="243"/>
      <c r="H1728" s="245" t="s">
        <v>1</v>
      </c>
      <c r="I1728" s="247"/>
      <c r="J1728" s="243"/>
      <c r="K1728" s="243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2" t="s">
        <v>178</v>
      </c>
      <c r="AU1728" s="252" t="s">
        <v>89</v>
      </c>
      <c r="AV1728" s="13" t="s">
        <v>87</v>
      </c>
      <c r="AW1728" s="13" t="s">
        <v>36</v>
      </c>
      <c r="AX1728" s="13" t="s">
        <v>79</v>
      </c>
      <c r="AY1728" s="252" t="s">
        <v>170</v>
      </c>
    </row>
    <row r="1729" s="14" customFormat="1">
      <c r="A1729" s="14"/>
      <c r="B1729" s="253"/>
      <c r="C1729" s="254"/>
      <c r="D1729" s="244" t="s">
        <v>178</v>
      </c>
      <c r="E1729" s="255" t="s">
        <v>1</v>
      </c>
      <c r="F1729" s="256" t="s">
        <v>1521</v>
      </c>
      <c r="G1729" s="254"/>
      <c r="H1729" s="257">
        <v>5.6799999999999997</v>
      </c>
      <c r="I1729" s="258"/>
      <c r="J1729" s="254"/>
      <c r="K1729" s="254"/>
      <c r="L1729" s="259"/>
      <c r="M1729" s="260"/>
      <c r="N1729" s="261"/>
      <c r="O1729" s="261"/>
      <c r="P1729" s="261"/>
      <c r="Q1729" s="261"/>
      <c r="R1729" s="261"/>
      <c r="S1729" s="261"/>
      <c r="T1729" s="26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3" t="s">
        <v>178</v>
      </c>
      <c r="AU1729" s="263" t="s">
        <v>89</v>
      </c>
      <c r="AV1729" s="14" t="s">
        <v>89</v>
      </c>
      <c r="AW1729" s="14" t="s">
        <v>36</v>
      </c>
      <c r="AX1729" s="14" t="s">
        <v>79</v>
      </c>
      <c r="AY1729" s="263" t="s">
        <v>170</v>
      </c>
    </row>
    <row r="1730" s="13" customFormat="1">
      <c r="A1730" s="13"/>
      <c r="B1730" s="242"/>
      <c r="C1730" s="243"/>
      <c r="D1730" s="244" t="s">
        <v>178</v>
      </c>
      <c r="E1730" s="245" t="s">
        <v>1</v>
      </c>
      <c r="F1730" s="246" t="s">
        <v>1522</v>
      </c>
      <c r="G1730" s="243"/>
      <c r="H1730" s="245" t="s">
        <v>1</v>
      </c>
      <c r="I1730" s="247"/>
      <c r="J1730" s="243"/>
      <c r="K1730" s="243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2" t="s">
        <v>178</v>
      </c>
      <c r="AU1730" s="252" t="s">
        <v>89</v>
      </c>
      <c r="AV1730" s="13" t="s">
        <v>87</v>
      </c>
      <c r="AW1730" s="13" t="s">
        <v>36</v>
      </c>
      <c r="AX1730" s="13" t="s">
        <v>79</v>
      </c>
      <c r="AY1730" s="252" t="s">
        <v>170</v>
      </c>
    </row>
    <row r="1731" s="14" customFormat="1">
      <c r="A1731" s="14"/>
      <c r="B1731" s="253"/>
      <c r="C1731" s="254"/>
      <c r="D1731" s="244" t="s">
        <v>178</v>
      </c>
      <c r="E1731" s="255" t="s">
        <v>1</v>
      </c>
      <c r="F1731" s="256" t="s">
        <v>1547</v>
      </c>
      <c r="G1731" s="254"/>
      <c r="H1731" s="257">
        <v>8.75</v>
      </c>
      <c r="I1731" s="258"/>
      <c r="J1731" s="254"/>
      <c r="K1731" s="254"/>
      <c r="L1731" s="259"/>
      <c r="M1731" s="260"/>
      <c r="N1731" s="261"/>
      <c r="O1731" s="261"/>
      <c r="P1731" s="261"/>
      <c r="Q1731" s="261"/>
      <c r="R1731" s="261"/>
      <c r="S1731" s="261"/>
      <c r="T1731" s="26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3" t="s">
        <v>178</v>
      </c>
      <c r="AU1731" s="263" t="s">
        <v>89</v>
      </c>
      <c r="AV1731" s="14" t="s">
        <v>89</v>
      </c>
      <c r="AW1731" s="14" t="s">
        <v>36</v>
      </c>
      <c r="AX1731" s="14" t="s">
        <v>79</v>
      </c>
      <c r="AY1731" s="263" t="s">
        <v>170</v>
      </c>
    </row>
    <row r="1732" s="13" customFormat="1">
      <c r="A1732" s="13"/>
      <c r="B1732" s="242"/>
      <c r="C1732" s="243"/>
      <c r="D1732" s="244" t="s">
        <v>178</v>
      </c>
      <c r="E1732" s="245" t="s">
        <v>1</v>
      </c>
      <c r="F1732" s="246" t="s">
        <v>1548</v>
      </c>
      <c r="G1732" s="243"/>
      <c r="H1732" s="245" t="s">
        <v>1</v>
      </c>
      <c r="I1732" s="247"/>
      <c r="J1732" s="243"/>
      <c r="K1732" s="243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178</v>
      </c>
      <c r="AU1732" s="252" t="s">
        <v>89</v>
      </c>
      <c r="AV1732" s="13" t="s">
        <v>87</v>
      </c>
      <c r="AW1732" s="13" t="s">
        <v>36</v>
      </c>
      <c r="AX1732" s="13" t="s">
        <v>79</v>
      </c>
      <c r="AY1732" s="252" t="s">
        <v>170</v>
      </c>
    </row>
    <row r="1733" s="14" customFormat="1">
      <c r="A1733" s="14"/>
      <c r="B1733" s="253"/>
      <c r="C1733" s="254"/>
      <c r="D1733" s="244" t="s">
        <v>178</v>
      </c>
      <c r="E1733" s="255" t="s">
        <v>1</v>
      </c>
      <c r="F1733" s="256" t="s">
        <v>1549</v>
      </c>
      <c r="G1733" s="254"/>
      <c r="H1733" s="257">
        <v>37.299999999999997</v>
      </c>
      <c r="I1733" s="258"/>
      <c r="J1733" s="254"/>
      <c r="K1733" s="254"/>
      <c r="L1733" s="259"/>
      <c r="M1733" s="260"/>
      <c r="N1733" s="261"/>
      <c r="O1733" s="261"/>
      <c r="P1733" s="261"/>
      <c r="Q1733" s="261"/>
      <c r="R1733" s="261"/>
      <c r="S1733" s="261"/>
      <c r="T1733" s="26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3" t="s">
        <v>178</v>
      </c>
      <c r="AU1733" s="263" t="s">
        <v>89</v>
      </c>
      <c r="AV1733" s="14" t="s">
        <v>89</v>
      </c>
      <c r="AW1733" s="14" t="s">
        <v>36</v>
      </c>
      <c r="AX1733" s="14" t="s">
        <v>79</v>
      </c>
      <c r="AY1733" s="263" t="s">
        <v>170</v>
      </c>
    </row>
    <row r="1734" s="15" customFormat="1">
      <c r="A1734" s="15"/>
      <c r="B1734" s="264"/>
      <c r="C1734" s="265"/>
      <c r="D1734" s="244" t="s">
        <v>178</v>
      </c>
      <c r="E1734" s="266" t="s">
        <v>1</v>
      </c>
      <c r="F1734" s="267" t="s">
        <v>183</v>
      </c>
      <c r="G1734" s="265"/>
      <c r="H1734" s="268">
        <v>99.439999999999998</v>
      </c>
      <c r="I1734" s="269"/>
      <c r="J1734" s="265"/>
      <c r="K1734" s="265"/>
      <c r="L1734" s="270"/>
      <c r="M1734" s="271"/>
      <c r="N1734" s="272"/>
      <c r="O1734" s="272"/>
      <c r="P1734" s="272"/>
      <c r="Q1734" s="272"/>
      <c r="R1734" s="272"/>
      <c r="S1734" s="272"/>
      <c r="T1734" s="273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4" t="s">
        <v>178</v>
      </c>
      <c r="AU1734" s="274" t="s">
        <v>89</v>
      </c>
      <c r="AV1734" s="15" t="s">
        <v>176</v>
      </c>
      <c r="AW1734" s="15" t="s">
        <v>36</v>
      </c>
      <c r="AX1734" s="15" t="s">
        <v>87</v>
      </c>
      <c r="AY1734" s="274" t="s">
        <v>170</v>
      </c>
    </row>
    <row r="1735" s="2" customFormat="1" ht="24.15" customHeight="1">
      <c r="A1735" s="39"/>
      <c r="B1735" s="40"/>
      <c r="C1735" s="286" t="s">
        <v>1550</v>
      </c>
      <c r="D1735" s="286" t="s">
        <v>312</v>
      </c>
      <c r="E1735" s="287" t="s">
        <v>1551</v>
      </c>
      <c r="F1735" s="288" t="s">
        <v>1552</v>
      </c>
      <c r="G1735" s="289" t="s">
        <v>175</v>
      </c>
      <c r="H1735" s="290">
        <v>121.416</v>
      </c>
      <c r="I1735" s="291"/>
      <c r="J1735" s="292">
        <f>ROUND(I1735*H1735,2)</f>
        <v>0</v>
      </c>
      <c r="K1735" s="293"/>
      <c r="L1735" s="294"/>
      <c r="M1735" s="295" t="s">
        <v>1</v>
      </c>
      <c r="N1735" s="296" t="s">
        <v>44</v>
      </c>
      <c r="O1735" s="92"/>
      <c r="P1735" s="238">
        <f>O1735*H1735</f>
        <v>0</v>
      </c>
      <c r="Q1735" s="238">
        <v>0.00029999999999999997</v>
      </c>
      <c r="R1735" s="238">
        <f>Q1735*H1735</f>
        <v>0.036424799999999993</v>
      </c>
      <c r="S1735" s="238">
        <v>0</v>
      </c>
      <c r="T1735" s="239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40" t="s">
        <v>366</v>
      </c>
      <c r="AT1735" s="240" t="s">
        <v>312</v>
      </c>
      <c r="AU1735" s="240" t="s">
        <v>89</v>
      </c>
      <c r="AY1735" s="18" t="s">
        <v>170</v>
      </c>
      <c r="BE1735" s="241">
        <f>IF(N1735="základní",J1735,0)</f>
        <v>0</v>
      </c>
      <c r="BF1735" s="241">
        <f>IF(N1735="snížená",J1735,0)</f>
        <v>0</v>
      </c>
      <c r="BG1735" s="241">
        <f>IF(N1735="zákl. přenesená",J1735,0)</f>
        <v>0</v>
      </c>
      <c r="BH1735" s="241">
        <f>IF(N1735="sníž. přenesená",J1735,0)</f>
        <v>0</v>
      </c>
      <c r="BI1735" s="241">
        <f>IF(N1735="nulová",J1735,0)</f>
        <v>0</v>
      </c>
      <c r="BJ1735" s="18" t="s">
        <v>87</v>
      </c>
      <c r="BK1735" s="241">
        <f>ROUND(I1735*H1735,2)</f>
        <v>0</v>
      </c>
      <c r="BL1735" s="18" t="s">
        <v>273</v>
      </c>
      <c r="BM1735" s="240" t="s">
        <v>1553</v>
      </c>
    </row>
    <row r="1736" s="14" customFormat="1">
      <c r="A1736" s="14"/>
      <c r="B1736" s="253"/>
      <c r="C1736" s="254"/>
      <c r="D1736" s="244" t="s">
        <v>178</v>
      </c>
      <c r="E1736" s="254"/>
      <c r="F1736" s="256" t="s">
        <v>1554</v>
      </c>
      <c r="G1736" s="254"/>
      <c r="H1736" s="257">
        <v>121.416</v>
      </c>
      <c r="I1736" s="258"/>
      <c r="J1736" s="254"/>
      <c r="K1736" s="254"/>
      <c r="L1736" s="259"/>
      <c r="M1736" s="260"/>
      <c r="N1736" s="261"/>
      <c r="O1736" s="261"/>
      <c r="P1736" s="261"/>
      <c r="Q1736" s="261"/>
      <c r="R1736" s="261"/>
      <c r="S1736" s="261"/>
      <c r="T1736" s="262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3" t="s">
        <v>178</v>
      </c>
      <c r="AU1736" s="263" t="s">
        <v>89</v>
      </c>
      <c r="AV1736" s="14" t="s">
        <v>89</v>
      </c>
      <c r="AW1736" s="14" t="s">
        <v>4</v>
      </c>
      <c r="AX1736" s="14" t="s">
        <v>87</v>
      </c>
      <c r="AY1736" s="263" t="s">
        <v>170</v>
      </c>
    </row>
    <row r="1737" s="2" customFormat="1" ht="24.15" customHeight="1">
      <c r="A1737" s="39"/>
      <c r="B1737" s="40"/>
      <c r="C1737" s="228" t="s">
        <v>1555</v>
      </c>
      <c r="D1737" s="228" t="s">
        <v>172</v>
      </c>
      <c r="E1737" s="229" t="s">
        <v>1556</v>
      </c>
      <c r="F1737" s="230" t="s">
        <v>1557</v>
      </c>
      <c r="G1737" s="231" t="s">
        <v>590</v>
      </c>
      <c r="H1737" s="232">
        <v>14</v>
      </c>
      <c r="I1737" s="233"/>
      <c r="J1737" s="234">
        <f>ROUND(I1737*H1737,2)</f>
        <v>0</v>
      </c>
      <c r="K1737" s="235"/>
      <c r="L1737" s="45"/>
      <c r="M1737" s="236" t="s">
        <v>1</v>
      </c>
      <c r="N1737" s="237" t="s">
        <v>44</v>
      </c>
      <c r="O1737" s="92"/>
      <c r="P1737" s="238">
        <f>O1737*H1737</f>
        <v>0</v>
      </c>
      <c r="Q1737" s="238">
        <v>0.00029999999999999997</v>
      </c>
      <c r="R1737" s="238">
        <f>Q1737*H1737</f>
        <v>0.0041999999999999997</v>
      </c>
      <c r="S1737" s="238">
        <v>0</v>
      </c>
      <c r="T1737" s="239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40" t="s">
        <v>273</v>
      </c>
      <c r="AT1737" s="240" t="s">
        <v>172</v>
      </c>
      <c r="AU1737" s="240" t="s">
        <v>89</v>
      </c>
      <c r="AY1737" s="18" t="s">
        <v>170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87</v>
      </c>
      <c r="BK1737" s="241">
        <f>ROUND(I1737*H1737,2)</f>
        <v>0</v>
      </c>
      <c r="BL1737" s="18" t="s">
        <v>273</v>
      </c>
      <c r="BM1737" s="240" t="s">
        <v>1558</v>
      </c>
    </row>
    <row r="1738" s="13" customFormat="1">
      <c r="A1738" s="13"/>
      <c r="B1738" s="242"/>
      <c r="C1738" s="243"/>
      <c r="D1738" s="244" t="s">
        <v>178</v>
      </c>
      <c r="E1738" s="245" t="s">
        <v>1</v>
      </c>
      <c r="F1738" s="246" t="s">
        <v>1222</v>
      </c>
      <c r="G1738" s="243"/>
      <c r="H1738" s="245" t="s">
        <v>1</v>
      </c>
      <c r="I1738" s="247"/>
      <c r="J1738" s="243"/>
      <c r="K1738" s="243"/>
      <c r="L1738" s="248"/>
      <c r="M1738" s="249"/>
      <c r="N1738" s="250"/>
      <c r="O1738" s="250"/>
      <c r="P1738" s="250"/>
      <c r="Q1738" s="250"/>
      <c r="R1738" s="250"/>
      <c r="S1738" s="250"/>
      <c r="T1738" s="25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2" t="s">
        <v>178</v>
      </c>
      <c r="AU1738" s="252" t="s">
        <v>89</v>
      </c>
      <c r="AV1738" s="13" t="s">
        <v>87</v>
      </c>
      <c r="AW1738" s="13" t="s">
        <v>36</v>
      </c>
      <c r="AX1738" s="13" t="s">
        <v>79</v>
      </c>
      <c r="AY1738" s="252" t="s">
        <v>170</v>
      </c>
    </row>
    <row r="1739" s="13" customFormat="1">
      <c r="A1739" s="13"/>
      <c r="B1739" s="242"/>
      <c r="C1739" s="243"/>
      <c r="D1739" s="244" t="s">
        <v>178</v>
      </c>
      <c r="E1739" s="245" t="s">
        <v>1</v>
      </c>
      <c r="F1739" s="246" t="s">
        <v>1559</v>
      </c>
      <c r="G1739" s="243"/>
      <c r="H1739" s="245" t="s">
        <v>1</v>
      </c>
      <c r="I1739" s="247"/>
      <c r="J1739" s="243"/>
      <c r="K1739" s="243"/>
      <c r="L1739" s="248"/>
      <c r="M1739" s="249"/>
      <c r="N1739" s="250"/>
      <c r="O1739" s="250"/>
      <c r="P1739" s="250"/>
      <c r="Q1739" s="250"/>
      <c r="R1739" s="250"/>
      <c r="S1739" s="250"/>
      <c r="T1739" s="25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2" t="s">
        <v>178</v>
      </c>
      <c r="AU1739" s="252" t="s">
        <v>89</v>
      </c>
      <c r="AV1739" s="13" t="s">
        <v>87</v>
      </c>
      <c r="AW1739" s="13" t="s">
        <v>36</v>
      </c>
      <c r="AX1739" s="13" t="s">
        <v>79</v>
      </c>
      <c r="AY1739" s="252" t="s">
        <v>170</v>
      </c>
    </row>
    <row r="1740" s="14" customFormat="1">
      <c r="A1740" s="14"/>
      <c r="B1740" s="253"/>
      <c r="C1740" s="254"/>
      <c r="D1740" s="244" t="s">
        <v>178</v>
      </c>
      <c r="E1740" s="255" t="s">
        <v>1</v>
      </c>
      <c r="F1740" s="256" t="s">
        <v>264</v>
      </c>
      <c r="G1740" s="254"/>
      <c r="H1740" s="257">
        <v>14</v>
      </c>
      <c r="I1740" s="258"/>
      <c r="J1740" s="254"/>
      <c r="K1740" s="254"/>
      <c r="L1740" s="259"/>
      <c r="M1740" s="260"/>
      <c r="N1740" s="261"/>
      <c r="O1740" s="261"/>
      <c r="P1740" s="261"/>
      <c r="Q1740" s="261"/>
      <c r="R1740" s="261"/>
      <c r="S1740" s="261"/>
      <c r="T1740" s="26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3" t="s">
        <v>178</v>
      </c>
      <c r="AU1740" s="263" t="s">
        <v>89</v>
      </c>
      <c r="AV1740" s="14" t="s">
        <v>89</v>
      </c>
      <c r="AW1740" s="14" t="s">
        <v>36</v>
      </c>
      <c r="AX1740" s="14" t="s">
        <v>79</v>
      </c>
      <c r="AY1740" s="263" t="s">
        <v>170</v>
      </c>
    </row>
    <row r="1741" s="15" customFormat="1">
      <c r="A1741" s="15"/>
      <c r="B1741" s="264"/>
      <c r="C1741" s="265"/>
      <c r="D1741" s="244" t="s">
        <v>178</v>
      </c>
      <c r="E1741" s="266" t="s">
        <v>1</v>
      </c>
      <c r="F1741" s="267" t="s">
        <v>183</v>
      </c>
      <c r="G1741" s="265"/>
      <c r="H1741" s="268">
        <v>14</v>
      </c>
      <c r="I1741" s="269"/>
      <c r="J1741" s="265"/>
      <c r="K1741" s="265"/>
      <c r="L1741" s="270"/>
      <c r="M1741" s="271"/>
      <c r="N1741" s="272"/>
      <c r="O1741" s="272"/>
      <c r="P1741" s="272"/>
      <c r="Q1741" s="272"/>
      <c r="R1741" s="272"/>
      <c r="S1741" s="272"/>
      <c r="T1741" s="273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74" t="s">
        <v>178</v>
      </c>
      <c r="AU1741" s="274" t="s">
        <v>89</v>
      </c>
      <c r="AV1741" s="15" t="s">
        <v>176</v>
      </c>
      <c r="AW1741" s="15" t="s">
        <v>36</v>
      </c>
      <c r="AX1741" s="15" t="s">
        <v>87</v>
      </c>
      <c r="AY1741" s="274" t="s">
        <v>170</v>
      </c>
    </row>
    <row r="1742" s="2" customFormat="1" ht="37.8" customHeight="1">
      <c r="A1742" s="39"/>
      <c r="B1742" s="40"/>
      <c r="C1742" s="286" t="s">
        <v>1560</v>
      </c>
      <c r="D1742" s="286" t="s">
        <v>312</v>
      </c>
      <c r="E1742" s="287" t="s">
        <v>1561</v>
      </c>
      <c r="F1742" s="288" t="s">
        <v>1562</v>
      </c>
      <c r="G1742" s="289" t="s">
        <v>175</v>
      </c>
      <c r="H1742" s="290">
        <v>10.289999999999999</v>
      </c>
      <c r="I1742" s="291"/>
      <c r="J1742" s="292">
        <f>ROUND(I1742*H1742,2)</f>
        <v>0</v>
      </c>
      <c r="K1742" s="293"/>
      <c r="L1742" s="294"/>
      <c r="M1742" s="295" t="s">
        <v>1</v>
      </c>
      <c r="N1742" s="296" t="s">
        <v>44</v>
      </c>
      <c r="O1742" s="92"/>
      <c r="P1742" s="238">
        <f>O1742*H1742</f>
        <v>0</v>
      </c>
      <c r="Q1742" s="238">
        <v>0.0047999999999999996</v>
      </c>
      <c r="R1742" s="238">
        <f>Q1742*H1742</f>
        <v>0.049391999999999991</v>
      </c>
      <c r="S1742" s="238">
        <v>0</v>
      </c>
      <c r="T1742" s="239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240" t="s">
        <v>366</v>
      </c>
      <c r="AT1742" s="240" t="s">
        <v>312</v>
      </c>
      <c r="AU1742" s="240" t="s">
        <v>89</v>
      </c>
      <c r="AY1742" s="18" t="s">
        <v>170</v>
      </c>
      <c r="BE1742" s="241">
        <f>IF(N1742="základní",J1742,0)</f>
        <v>0</v>
      </c>
      <c r="BF1742" s="241">
        <f>IF(N1742="snížená",J1742,0)</f>
        <v>0</v>
      </c>
      <c r="BG1742" s="241">
        <f>IF(N1742="zákl. přenesená",J1742,0)</f>
        <v>0</v>
      </c>
      <c r="BH1742" s="241">
        <f>IF(N1742="sníž. přenesená",J1742,0)</f>
        <v>0</v>
      </c>
      <c r="BI1742" s="241">
        <f>IF(N1742="nulová",J1742,0)</f>
        <v>0</v>
      </c>
      <c r="BJ1742" s="18" t="s">
        <v>87</v>
      </c>
      <c r="BK1742" s="241">
        <f>ROUND(I1742*H1742,2)</f>
        <v>0</v>
      </c>
      <c r="BL1742" s="18" t="s">
        <v>273</v>
      </c>
      <c r="BM1742" s="240" t="s">
        <v>1563</v>
      </c>
    </row>
    <row r="1743" s="14" customFormat="1">
      <c r="A1743" s="14"/>
      <c r="B1743" s="253"/>
      <c r="C1743" s="254"/>
      <c r="D1743" s="244" t="s">
        <v>178</v>
      </c>
      <c r="E1743" s="254"/>
      <c r="F1743" s="256" t="s">
        <v>1564</v>
      </c>
      <c r="G1743" s="254"/>
      <c r="H1743" s="257">
        <v>10.289999999999999</v>
      </c>
      <c r="I1743" s="258"/>
      <c r="J1743" s="254"/>
      <c r="K1743" s="254"/>
      <c r="L1743" s="259"/>
      <c r="M1743" s="260"/>
      <c r="N1743" s="261"/>
      <c r="O1743" s="261"/>
      <c r="P1743" s="261"/>
      <c r="Q1743" s="261"/>
      <c r="R1743" s="261"/>
      <c r="S1743" s="261"/>
      <c r="T1743" s="26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3" t="s">
        <v>178</v>
      </c>
      <c r="AU1743" s="263" t="s">
        <v>89</v>
      </c>
      <c r="AV1743" s="14" t="s">
        <v>89</v>
      </c>
      <c r="AW1743" s="14" t="s">
        <v>4</v>
      </c>
      <c r="AX1743" s="14" t="s">
        <v>87</v>
      </c>
      <c r="AY1743" s="263" t="s">
        <v>170</v>
      </c>
    </row>
    <row r="1744" s="2" customFormat="1" ht="24.15" customHeight="1">
      <c r="A1744" s="39"/>
      <c r="B1744" s="40"/>
      <c r="C1744" s="228" t="s">
        <v>1565</v>
      </c>
      <c r="D1744" s="228" t="s">
        <v>172</v>
      </c>
      <c r="E1744" s="229" t="s">
        <v>1566</v>
      </c>
      <c r="F1744" s="230" t="s">
        <v>1567</v>
      </c>
      <c r="G1744" s="231" t="s">
        <v>1568</v>
      </c>
      <c r="H1744" s="297"/>
      <c r="I1744" s="233"/>
      <c r="J1744" s="234">
        <f>ROUND(I1744*H1744,2)</f>
        <v>0</v>
      </c>
      <c r="K1744" s="235"/>
      <c r="L1744" s="45"/>
      <c r="M1744" s="236" t="s">
        <v>1</v>
      </c>
      <c r="N1744" s="237" t="s">
        <v>44</v>
      </c>
      <c r="O1744" s="92"/>
      <c r="P1744" s="238">
        <f>O1744*H1744</f>
        <v>0</v>
      </c>
      <c r="Q1744" s="238">
        <v>0</v>
      </c>
      <c r="R1744" s="238">
        <f>Q1744*H1744</f>
        <v>0</v>
      </c>
      <c r="S1744" s="238">
        <v>0</v>
      </c>
      <c r="T1744" s="239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40" t="s">
        <v>273</v>
      </c>
      <c r="AT1744" s="240" t="s">
        <v>172</v>
      </c>
      <c r="AU1744" s="240" t="s">
        <v>89</v>
      </c>
      <c r="AY1744" s="18" t="s">
        <v>170</v>
      </c>
      <c r="BE1744" s="241">
        <f>IF(N1744="základní",J1744,0)</f>
        <v>0</v>
      </c>
      <c r="BF1744" s="241">
        <f>IF(N1744="snížená",J1744,0)</f>
        <v>0</v>
      </c>
      <c r="BG1744" s="241">
        <f>IF(N1744="zákl. přenesená",J1744,0)</f>
        <v>0</v>
      </c>
      <c r="BH1744" s="241">
        <f>IF(N1744="sníž. přenesená",J1744,0)</f>
        <v>0</v>
      </c>
      <c r="BI1744" s="241">
        <f>IF(N1744="nulová",J1744,0)</f>
        <v>0</v>
      </c>
      <c r="BJ1744" s="18" t="s">
        <v>87</v>
      </c>
      <c r="BK1744" s="241">
        <f>ROUND(I1744*H1744,2)</f>
        <v>0</v>
      </c>
      <c r="BL1744" s="18" t="s">
        <v>273</v>
      </c>
      <c r="BM1744" s="240" t="s">
        <v>1569</v>
      </c>
    </row>
    <row r="1745" s="12" customFormat="1" ht="22.8" customHeight="1">
      <c r="A1745" s="12"/>
      <c r="B1745" s="212"/>
      <c r="C1745" s="213"/>
      <c r="D1745" s="214" t="s">
        <v>78</v>
      </c>
      <c r="E1745" s="226" t="s">
        <v>1570</v>
      </c>
      <c r="F1745" s="226" t="s">
        <v>1571</v>
      </c>
      <c r="G1745" s="213"/>
      <c r="H1745" s="213"/>
      <c r="I1745" s="216"/>
      <c r="J1745" s="227">
        <f>BK1745</f>
        <v>0</v>
      </c>
      <c r="K1745" s="213"/>
      <c r="L1745" s="218"/>
      <c r="M1745" s="219"/>
      <c r="N1745" s="220"/>
      <c r="O1745" s="220"/>
      <c r="P1745" s="221">
        <f>SUM(P1746:P1780)</f>
        <v>0</v>
      </c>
      <c r="Q1745" s="220"/>
      <c r="R1745" s="221">
        <f>SUM(R1746:R1780)</f>
        <v>0.96372049999999998</v>
      </c>
      <c r="S1745" s="220"/>
      <c r="T1745" s="222">
        <f>SUM(T1746:T1780)</f>
        <v>0</v>
      </c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R1745" s="223" t="s">
        <v>89</v>
      </c>
      <c r="AT1745" s="224" t="s">
        <v>78</v>
      </c>
      <c r="AU1745" s="224" t="s">
        <v>87</v>
      </c>
      <c r="AY1745" s="223" t="s">
        <v>170</v>
      </c>
      <c r="BK1745" s="225">
        <f>SUM(BK1746:BK1780)</f>
        <v>0</v>
      </c>
    </row>
    <row r="1746" s="2" customFormat="1" ht="37.8" customHeight="1">
      <c r="A1746" s="39"/>
      <c r="B1746" s="40"/>
      <c r="C1746" s="228" t="s">
        <v>1572</v>
      </c>
      <c r="D1746" s="228" t="s">
        <v>172</v>
      </c>
      <c r="E1746" s="229" t="s">
        <v>1573</v>
      </c>
      <c r="F1746" s="230" t="s">
        <v>1574</v>
      </c>
      <c r="G1746" s="231" t="s">
        <v>352</v>
      </c>
      <c r="H1746" s="232">
        <v>59.399999999999999</v>
      </c>
      <c r="I1746" s="233"/>
      <c r="J1746" s="234">
        <f>ROUND(I1746*H1746,2)</f>
        <v>0</v>
      </c>
      <c r="K1746" s="235"/>
      <c r="L1746" s="45"/>
      <c r="M1746" s="236" t="s">
        <v>1</v>
      </c>
      <c r="N1746" s="237" t="s">
        <v>44</v>
      </c>
      <c r="O1746" s="92"/>
      <c r="P1746" s="238">
        <f>O1746*H1746</f>
        <v>0</v>
      </c>
      <c r="Q1746" s="238">
        <v>0.00059999999999999995</v>
      </c>
      <c r="R1746" s="238">
        <f>Q1746*H1746</f>
        <v>0.035639999999999998</v>
      </c>
      <c r="S1746" s="238">
        <v>0</v>
      </c>
      <c r="T1746" s="239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40" t="s">
        <v>273</v>
      </c>
      <c r="AT1746" s="240" t="s">
        <v>172</v>
      </c>
      <c r="AU1746" s="240" t="s">
        <v>89</v>
      </c>
      <c r="AY1746" s="18" t="s">
        <v>170</v>
      </c>
      <c r="BE1746" s="241">
        <f>IF(N1746="základní",J1746,0)</f>
        <v>0</v>
      </c>
      <c r="BF1746" s="241">
        <f>IF(N1746="snížená",J1746,0)</f>
        <v>0</v>
      </c>
      <c r="BG1746" s="241">
        <f>IF(N1746="zákl. přenesená",J1746,0)</f>
        <v>0</v>
      </c>
      <c r="BH1746" s="241">
        <f>IF(N1746="sníž. přenesená",J1746,0)</f>
        <v>0</v>
      </c>
      <c r="BI1746" s="241">
        <f>IF(N1746="nulová",J1746,0)</f>
        <v>0</v>
      </c>
      <c r="BJ1746" s="18" t="s">
        <v>87</v>
      </c>
      <c r="BK1746" s="241">
        <f>ROUND(I1746*H1746,2)</f>
        <v>0</v>
      </c>
      <c r="BL1746" s="18" t="s">
        <v>273</v>
      </c>
      <c r="BM1746" s="240" t="s">
        <v>1575</v>
      </c>
    </row>
    <row r="1747" s="14" customFormat="1">
      <c r="A1747" s="14"/>
      <c r="B1747" s="253"/>
      <c r="C1747" s="254"/>
      <c r="D1747" s="244" t="s">
        <v>178</v>
      </c>
      <c r="E1747" s="255" t="s">
        <v>1</v>
      </c>
      <c r="F1747" s="256" t="s">
        <v>1576</v>
      </c>
      <c r="G1747" s="254"/>
      <c r="H1747" s="257">
        <v>59.399999999999999</v>
      </c>
      <c r="I1747" s="258"/>
      <c r="J1747" s="254"/>
      <c r="K1747" s="254"/>
      <c r="L1747" s="259"/>
      <c r="M1747" s="260"/>
      <c r="N1747" s="261"/>
      <c r="O1747" s="261"/>
      <c r="P1747" s="261"/>
      <c r="Q1747" s="261"/>
      <c r="R1747" s="261"/>
      <c r="S1747" s="261"/>
      <c r="T1747" s="26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3" t="s">
        <v>178</v>
      </c>
      <c r="AU1747" s="263" t="s">
        <v>89</v>
      </c>
      <c r="AV1747" s="14" t="s">
        <v>89</v>
      </c>
      <c r="AW1747" s="14" t="s">
        <v>36</v>
      </c>
      <c r="AX1747" s="14" t="s">
        <v>79</v>
      </c>
      <c r="AY1747" s="263" t="s">
        <v>170</v>
      </c>
    </row>
    <row r="1748" s="15" customFormat="1">
      <c r="A1748" s="15"/>
      <c r="B1748" s="264"/>
      <c r="C1748" s="265"/>
      <c r="D1748" s="244" t="s">
        <v>178</v>
      </c>
      <c r="E1748" s="266" t="s">
        <v>1</v>
      </c>
      <c r="F1748" s="267" t="s">
        <v>183</v>
      </c>
      <c r="G1748" s="265"/>
      <c r="H1748" s="268">
        <v>59.399999999999999</v>
      </c>
      <c r="I1748" s="269"/>
      <c r="J1748" s="265"/>
      <c r="K1748" s="265"/>
      <c r="L1748" s="270"/>
      <c r="M1748" s="271"/>
      <c r="N1748" s="272"/>
      <c r="O1748" s="272"/>
      <c r="P1748" s="272"/>
      <c r="Q1748" s="272"/>
      <c r="R1748" s="272"/>
      <c r="S1748" s="272"/>
      <c r="T1748" s="273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74" t="s">
        <v>178</v>
      </c>
      <c r="AU1748" s="274" t="s">
        <v>89</v>
      </c>
      <c r="AV1748" s="15" t="s">
        <v>176</v>
      </c>
      <c r="AW1748" s="15" t="s">
        <v>36</v>
      </c>
      <c r="AX1748" s="15" t="s">
        <v>87</v>
      </c>
      <c r="AY1748" s="274" t="s">
        <v>170</v>
      </c>
    </row>
    <row r="1749" s="2" customFormat="1" ht="37.8" customHeight="1">
      <c r="A1749" s="39"/>
      <c r="B1749" s="40"/>
      <c r="C1749" s="228" t="s">
        <v>1577</v>
      </c>
      <c r="D1749" s="228" t="s">
        <v>172</v>
      </c>
      <c r="E1749" s="229" t="s">
        <v>1578</v>
      </c>
      <c r="F1749" s="230" t="s">
        <v>1579</v>
      </c>
      <c r="G1749" s="231" t="s">
        <v>352</v>
      </c>
      <c r="H1749" s="232">
        <v>59.399999999999999</v>
      </c>
      <c r="I1749" s="233"/>
      <c r="J1749" s="234">
        <f>ROUND(I1749*H1749,2)</f>
        <v>0</v>
      </c>
      <c r="K1749" s="235"/>
      <c r="L1749" s="45"/>
      <c r="M1749" s="236" t="s">
        <v>1</v>
      </c>
      <c r="N1749" s="237" t="s">
        <v>44</v>
      </c>
      <c r="O1749" s="92"/>
      <c r="P1749" s="238">
        <f>O1749*H1749</f>
        <v>0</v>
      </c>
      <c r="Q1749" s="238">
        <v>0.00059999999999999995</v>
      </c>
      <c r="R1749" s="238">
        <f>Q1749*H1749</f>
        <v>0.035639999999999998</v>
      </c>
      <c r="S1749" s="238">
        <v>0</v>
      </c>
      <c r="T1749" s="239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40" t="s">
        <v>273</v>
      </c>
      <c r="AT1749" s="240" t="s">
        <v>172</v>
      </c>
      <c r="AU1749" s="240" t="s">
        <v>89</v>
      </c>
      <c r="AY1749" s="18" t="s">
        <v>170</v>
      </c>
      <c r="BE1749" s="241">
        <f>IF(N1749="základní",J1749,0)</f>
        <v>0</v>
      </c>
      <c r="BF1749" s="241">
        <f>IF(N1749="snížená",J1749,0)</f>
        <v>0</v>
      </c>
      <c r="BG1749" s="241">
        <f>IF(N1749="zákl. přenesená",J1749,0)</f>
        <v>0</v>
      </c>
      <c r="BH1749" s="241">
        <f>IF(N1749="sníž. přenesená",J1749,0)</f>
        <v>0</v>
      </c>
      <c r="BI1749" s="241">
        <f>IF(N1749="nulová",J1749,0)</f>
        <v>0</v>
      </c>
      <c r="BJ1749" s="18" t="s">
        <v>87</v>
      </c>
      <c r="BK1749" s="241">
        <f>ROUND(I1749*H1749,2)</f>
        <v>0</v>
      </c>
      <c r="BL1749" s="18" t="s">
        <v>273</v>
      </c>
      <c r="BM1749" s="240" t="s">
        <v>1580</v>
      </c>
    </row>
    <row r="1750" s="14" customFormat="1">
      <c r="A1750" s="14"/>
      <c r="B1750" s="253"/>
      <c r="C1750" s="254"/>
      <c r="D1750" s="244" t="s">
        <v>178</v>
      </c>
      <c r="E1750" s="255" t="s">
        <v>1</v>
      </c>
      <c r="F1750" s="256" t="s">
        <v>1576</v>
      </c>
      <c r="G1750" s="254"/>
      <c r="H1750" s="257">
        <v>59.399999999999999</v>
      </c>
      <c r="I1750" s="258"/>
      <c r="J1750" s="254"/>
      <c r="K1750" s="254"/>
      <c r="L1750" s="259"/>
      <c r="M1750" s="260"/>
      <c r="N1750" s="261"/>
      <c r="O1750" s="261"/>
      <c r="P1750" s="261"/>
      <c r="Q1750" s="261"/>
      <c r="R1750" s="261"/>
      <c r="S1750" s="261"/>
      <c r="T1750" s="26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3" t="s">
        <v>178</v>
      </c>
      <c r="AU1750" s="263" t="s">
        <v>89</v>
      </c>
      <c r="AV1750" s="14" t="s">
        <v>89</v>
      </c>
      <c r="AW1750" s="14" t="s">
        <v>36</v>
      </c>
      <c r="AX1750" s="14" t="s">
        <v>79</v>
      </c>
      <c r="AY1750" s="263" t="s">
        <v>170</v>
      </c>
    </row>
    <row r="1751" s="15" customFormat="1">
      <c r="A1751" s="15"/>
      <c r="B1751" s="264"/>
      <c r="C1751" s="265"/>
      <c r="D1751" s="244" t="s">
        <v>178</v>
      </c>
      <c r="E1751" s="266" t="s">
        <v>1</v>
      </c>
      <c r="F1751" s="267" t="s">
        <v>183</v>
      </c>
      <c r="G1751" s="265"/>
      <c r="H1751" s="268">
        <v>59.399999999999999</v>
      </c>
      <c r="I1751" s="269"/>
      <c r="J1751" s="265"/>
      <c r="K1751" s="265"/>
      <c r="L1751" s="270"/>
      <c r="M1751" s="271"/>
      <c r="N1751" s="272"/>
      <c r="O1751" s="272"/>
      <c r="P1751" s="272"/>
      <c r="Q1751" s="272"/>
      <c r="R1751" s="272"/>
      <c r="S1751" s="272"/>
      <c r="T1751" s="273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74" t="s">
        <v>178</v>
      </c>
      <c r="AU1751" s="274" t="s">
        <v>89</v>
      </c>
      <c r="AV1751" s="15" t="s">
        <v>176</v>
      </c>
      <c r="AW1751" s="15" t="s">
        <v>36</v>
      </c>
      <c r="AX1751" s="15" t="s">
        <v>87</v>
      </c>
      <c r="AY1751" s="274" t="s">
        <v>170</v>
      </c>
    </row>
    <row r="1752" s="2" customFormat="1" ht="24.15" customHeight="1">
      <c r="A1752" s="39"/>
      <c r="B1752" s="40"/>
      <c r="C1752" s="228" t="s">
        <v>1581</v>
      </c>
      <c r="D1752" s="228" t="s">
        <v>172</v>
      </c>
      <c r="E1752" s="229" t="s">
        <v>1582</v>
      </c>
      <c r="F1752" s="230" t="s">
        <v>1583</v>
      </c>
      <c r="G1752" s="231" t="s">
        <v>175</v>
      </c>
      <c r="H1752" s="232">
        <v>324.19999999999999</v>
      </c>
      <c r="I1752" s="233"/>
      <c r="J1752" s="234">
        <f>ROUND(I1752*H1752,2)</f>
        <v>0</v>
      </c>
      <c r="K1752" s="235"/>
      <c r="L1752" s="45"/>
      <c r="M1752" s="236" t="s">
        <v>1</v>
      </c>
      <c r="N1752" s="237" t="s">
        <v>44</v>
      </c>
      <c r="O1752" s="92"/>
      <c r="P1752" s="238">
        <f>O1752*H1752</f>
        <v>0</v>
      </c>
      <c r="Q1752" s="238">
        <v>0.00011</v>
      </c>
      <c r="R1752" s="238">
        <f>Q1752*H1752</f>
        <v>0.035661999999999999</v>
      </c>
      <c r="S1752" s="238">
        <v>0</v>
      </c>
      <c r="T1752" s="239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40" t="s">
        <v>273</v>
      </c>
      <c r="AT1752" s="240" t="s">
        <v>172</v>
      </c>
      <c r="AU1752" s="240" t="s">
        <v>89</v>
      </c>
      <c r="AY1752" s="18" t="s">
        <v>170</v>
      </c>
      <c r="BE1752" s="241">
        <f>IF(N1752="základní",J1752,0)</f>
        <v>0</v>
      </c>
      <c r="BF1752" s="241">
        <f>IF(N1752="snížená",J1752,0)</f>
        <v>0</v>
      </c>
      <c r="BG1752" s="241">
        <f>IF(N1752="zákl. přenesená",J1752,0)</f>
        <v>0</v>
      </c>
      <c r="BH1752" s="241">
        <f>IF(N1752="sníž. přenesená",J1752,0)</f>
        <v>0</v>
      </c>
      <c r="BI1752" s="241">
        <f>IF(N1752="nulová",J1752,0)</f>
        <v>0</v>
      </c>
      <c r="BJ1752" s="18" t="s">
        <v>87</v>
      </c>
      <c r="BK1752" s="241">
        <f>ROUND(I1752*H1752,2)</f>
        <v>0</v>
      </c>
      <c r="BL1752" s="18" t="s">
        <v>273</v>
      </c>
      <c r="BM1752" s="240" t="s">
        <v>1584</v>
      </c>
    </row>
    <row r="1753" s="13" customFormat="1">
      <c r="A1753" s="13"/>
      <c r="B1753" s="242"/>
      <c r="C1753" s="243"/>
      <c r="D1753" s="244" t="s">
        <v>178</v>
      </c>
      <c r="E1753" s="245" t="s">
        <v>1</v>
      </c>
      <c r="F1753" s="246" t="s">
        <v>524</v>
      </c>
      <c r="G1753" s="243"/>
      <c r="H1753" s="245" t="s">
        <v>1</v>
      </c>
      <c r="I1753" s="247"/>
      <c r="J1753" s="243"/>
      <c r="K1753" s="243"/>
      <c r="L1753" s="248"/>
      <c r="M1753" s="249"/>
      <c r="N1753" s="250"/>
      <c r="O1753" s="250"/>
      <c r="P1753" s="250"/>
      <c r="Q1753" s="250"/>
      <c r="R1753" s="250"/>
      <c r="S1753" s="250"/>
      <c r="T1753" s="251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2" t="s">
        <v>178</v>
      </c>
      <c r="AU1753" s="252" t="s">
        <v>89</v>
      </c>
      <c r="AV1753" s="13" t="s">
        <v>87</v>
      </c>
      <c r="AW1753" s="13" t="s">
        <v>36</v>
      </c>
      <c r="AX1753" s="13" t="s">
        <v>79</v>
      </c>
      <c r="AY1753" s="252" t="s">
        <v>170</v>
      </c>
    </row>
    <row r="1754" s="13" customFormat="1">
      <c r="A1754" s="13"/>
      <c r="B1754" s="242"/>
      <c r="C1754" s="243"/>
      <c r="D1754" s="244" t="s">
        <v>178</v>
      </c>
      <c r="E1754" s="245" t="s">
        <v>1</v>
      </c>
      <c r="F1754" s="246" t="s">
        <v>195</v>
      </c>
      <c r="G1754" s="243"/>
      <c r="H1754" s="245" t="s">
        <v>1</v>
      </c>
      <c r="I1754" s="247"/>
      <c r="J1754" s="243"/>
      <c r="K1754" s="243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178</v>
      </c>
      <c r="AU1754" s="252" t="s">
        <v>89</v>
      </c>
      <c r="AV1754" s="13" t="s">
        <v>87</v>
      </c>
      <c r="AW1754" s="13" t="s">
        <v>36</v>
      </c>
      <c r="AX1754" s="13" t="s">
        <v>79</v>
      </c>
      <c r="AY1754" s="252" t="s">
        <v>170</v>
      </c>
    </row>
    <row r="1755" s="13" customFormat="1">
      <c r="A1755" s="13"/>
      <c r="B1755" s="242"/>
      <c r="C1755" s="243"/>
      <c r="D1755" s="244" t="s">
        <v>178</v>
      </c>
      <c r="E1755" s="245" t="s">
        <v>1</v>
      </c>
      <c r="F1755" s="246" t="s">
        <v>1585</v>
      </c>
      <c r="G1755" s="243"/>
      <c r="H1755" s="245" t="s">
        <v>1</v>
      </c>
      <c r="I1755" s="247"/>
      <c r="J1755" s="243"/>
      <c r="K1755" s="243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178</v>
      </c>
      <c r="AU1755" s="252" t="s">
        <v>89</v>
      </c>
      <c r="AV1755" s="13" t="s">
        <v>87</v>
      </c>
      <c r="AW1755" s="13" t="s">
        <v>36</v>
      </c>
      <c r="AX1755" s="13" t="s">
        <v>79</v>
      </c>
      <c r="AY1755" s="252" t="s">
        <v>170</v>
      </c>
    </row>
    <row r="1756" s="14" customFormat="1">
      <c r="A1756" s="14"/>
      <c r="B1756" s="253"/>
      <c r="C1756" s="254"/>
      <c r="D1756" s="244" t="s">
        <v>178</v>
      </c>
      <c r="E1756" s="255" t="s">
        <v>1</v>
      </c>
      <c r="F1756" s="256" t="s">
        <v>1586</v>
      </c>
      <c r="G1756" s="254"/>
      <c r="H1756" s="257">
        <v>119.2</v>
      </c>
      <c r="I1756" s="258"/>
      <c r="J1756" s="254"/>
      <c r="K1756" s="254"/>
      <c r="L1756" s="259"/>
      <c r="M1756" s="260"/>
      <c r="N1756" s="261"/>
      <c r="O1756" s="261"/>
      <c r="P1756" s="261"/>
      <c r="Q1756" s="261"/>
      <c r="R1756" s="261"/>
      <c r="S1756" s="261"/>
      <c r="T1756" s="26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3" t="s">
        <v>178</v>
      </c>
      <c r="AU1756" s="263" t="s">
        <v>89</v>
      </c>
      <c r="AV1756" s="14" t="s">
        <v>89</v>
      </c>
      <c r="AW1756" s="14" t="s">
        <v>36</v>
      </c>
      <c r="AX1756" s="14" t="s">
        <v>79</v>
      </c>
      <c r="AY1756" s="263" t="s">
        <v>170</v>
      </c>
    </row>
    <row r="1757" s="13" customFormat="1">
      <c r="A1757" s="13"/>
      <c r="B1757" s="242"/>
      <c r="C1757" s="243"/>
      <c r="D1757" s="244" t="s">
        <v>178</v>
      </c>
      <c r="E1757" s="245" t="s">
        <v>1</v>
      </c>
      <c r="F1757" s="246" t="s">
        <v>1587</v>
      </c>
      <c r="G1757" s="243"/>
      <c r="H1757" s="245" t="s">
        <v>1</v>
      </c>
      <c r="I1757" s="247"/>
      <c r="J1757" s="243"/>
      <c r="K1757" s="243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2" t="s">
        <v>178</v>
      </c>
      <c r="AU1757" s="252" t="s">
        <v>89</v>
      </c>
      <c r="AV1757" s="13" t="s">
        <v>87</v>
      </c>
      <c r="AW1757" s="13" t="s">
        <v>36</v>
      </c>
      <c r="AX1757" s="13" t="s">
        <v>79</v>
      </c>
      <c r="AY1757" s="252" t="s">
        <v>170</v>
      </c>
    </row>
    <row r="1758" s="14" customFormat="1">
      <c r="A1758" s="14"/>
      <c r="B1758" s="253"/>
      <c r="C1758" s="254"/>
      <c r="D1758" s="244" t="s">
        <v>178</v>
      </c>
      <c r="E1758" s="255" t="s">
        <v>1</v>
      </c>
      <c r="F1758" s="256" t="s">
        <v>1588</v>
      </c>
      <c r="G1758" s="254"/>
      <c r="H1758" s="257">
        <v>205</v>
      </c>
      <c r="I1758" s="258"/>
      <c r="J1758" s="254"/>
      <c r="K1758" s="254"/>
      <c r="L1758" s="259"/>
      <c r="M1758" s="260"/>
      <c r="N1758" s="261"/>
      <c r="O1758" s="261"/>
      <c r="P1758" s="261"/>
      <c r="Q1758" s="261"/>
      <c r="R1758" s="261"/>
      <c r="S1758" s="261"/>
      <c r="T1758" s="26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3" t="s">
        <v>178</v>
      </c>
      <c r="AU1758" s="263" t="s">
        <v>89</v>
      </c>
      <c r="AV1758" s="14" t="s">
        <v>89</v>
      </c>
      <c r="AW1758" s="14" t="s">
        <v>36</v>
      </c>
      <c r="AX1758" s="14" t="s">
        <v>79</v>
      </c>
      <c r="AY1758" s="263" t="s">
        <v>170</v>
      </c>
    </row>
    <row r="1759" s="15" customFormat="1">
      <c r="A1759" s="15"/>
      <c r="B1759" s="264"/>
      <c r="C1759" s="265"/>
      <c r="D1759" s="244" t="s">
        <v>178</v>
      </c>
      <c r="E1759" s="266" t="s">
        <v>1</v>
      </c>
      <c r="F1759" s="267" t="s">
        <v>183</v>
      </c>
      <c r="G1759" s="265"/>
      <c r="H1759" s="268">
        <v>324.19999999999999</v>
      </c>
      <c r="I1759" s="269"/>
      <c r="J1759" s="265"/>
      <c r="K1759" s="265"/>
      <c r="L1759" s="270"/>
      <c r="M1759" s="271"/>
      <c r="N1759" s="272"/>
      <c r="O1759" s="272"/>
      <c r="P1759" s="272"/>
      <c r="Q1759" s="272"/>
      <c r="R1759" s="272"/>
      <c r="S1759" s="272"/>
      <c r="T1759" s="273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74" t="s">
        <v>178</v>
      </c>
      <c r="AU1759" s="274" t="s">
        <v>89</v>
      </c>
      <c r="AV1759" s="15" t="s">
        <v>176</v>
      </c>
      <c r="AW1759" s="15" t="s">
        <v>36</v>
      </c>
      <c r="AX1759" s="15" t="s">
        <v>87</v>
      </c>
      <c r="AY1759" s="274" t="s">
        <v>170</v>
      </c>
    </row>
    <row r="1760" s="2" customFormat="1" ht="24.15" customHeight="1">
      <c r="A1760" s="39"/>
      <c r="B1760" s="40"/>
      <c r="C1760" s="286" t="s">
        <v>1589</v>
      </c>
      <c r="D1760" s="286" t="s">
        <v>312</v>
      </c>
      <c r="E1760" s="287" t="s">
        <v>1590</v>
      </c>
      <c r="F1760" s="288" t="s">
        <v>1591</v>
      </c>
      <c r="G1760" s="289" t="s">
        <v>175</v>
      </c>
      <c r="H1760" s="290">
        <v>377.85500000000002</v>
      </c>
      <c r="I1760" s="291"/>
      <c r="J1760" s="292">
        <f>ROUND(I1760*H1760,2)</f>
        <v>0</v>
      </c>
      <c r="K1760" s="293"/>
      <c r="L1760" s="294"/>
      <c r="M1760" s="295" t="s">
        <v>1</v>
      </c>
      <c r="N1760" s="296" t="s">
        <v>44</v>
      </c>
      <c r="O1760" s="92"/>
      <c r="P1760" s="238">
        <f>O1760*H1760</f>
        <v>0</v>
      </c>
      <c r="Q1760" s="238">
        <v>0.0019</v>
      </c>
      <c r="R1760" s="238">
        <f>Q1760*H1760</f>
        <v>0.71792450000000008</v>
      </c>
      <c r="S1760" s="238">
        <v>0</v>
      </c>
      <c r="T1760" s="239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40" t="s">
        <v>366</v>
      </c>
      <c r="AT1760" s="240" t="s">
        <v>312</v>
      </c>
      <c r="AU1760" s="240" t="s">
        <v>89</v>
      </c>
      <c r="AY1760" s="18" t="s">
        <v>170</v>
      </c>
      <c r="BE1760" s="241">
        <f>IF(N1760="základní",J1760,0)</f>
        <v>0</v>
      </c>
      <c r="BF1760" s="241">
        <f>IF(N1760="snížená",J1760,0)</f>
        <v>0</v>
      </c>
      <c r="BG1760" s="241">
        <f>IF(N1760="zákl. přenesená",J1760,0)</f>
        <v>0</v>
      </c>
      <c r="BH1760" s="241">
        <f>IF(N1760="sníž. přenesená",J1760,0)</f>
        <v>0</v>
      </c>
      <c r="BI1760" s="241">
        <f>IF(N1760="nulová",J1760,0)</f>
        <v>0</v>
      </c>
      <c r="BJ1760" s="18" t="s">
        <v>87</v>
      </c>
      <c r="BK1760" s="241">
        <f>ROUND(I1760*H1760,2)</f>
        <v>0</v>
      </c>
      <c r="BL1760" s="18" t="s">
        <v>273</v>
      </c>
      <c r="BM1760" s="240" t="s">
        <v>1592</v>
      </c>
    </row>
    <row r="1761" s="14" customFormat="1">
      <c r="A1761" s="14"/>
      <c r="B1761" s="253"/>
      <c r="C1761" s="254"/>
      <c r="D1761" s="244" t="s">
        <v>178</v>
      </c>
      <c r="E1761" s="254"/>
      <c r="F1761" s="256" t="s">
        <v>1593</v>
      </c>
      <c r="G1761" s="254"/>
      <c r="H1761" s="257">
        <v>377.85500000000002</v>
      </c>
      <c r="I1761" s="258"/>
      <c r="J1761" s="254"/>
      <c r="K1761" s="254"/>
      <c r="L1761" s="259"/>
      <c r="M1761" s="260"/>
      <c r="N1761" s="261"/>
      <c r="O1761" s="261"/>
      <c r="P1761" s="261"/>
      <c r="Q1761" s="261"/>
      <c r="R1761" s="261"/>
      <c r="S1761" s="261"/>
      <c r="T1761" s="26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3" t="s">
        <v>178</v>
      </c>
      <c r="AU1761" s="263" t="s">
        <v>89</v>
      </c>
      <c r="AV1761" s="14" t="s">
        <v>89</v>
      </c>
      <c r="AW1761" s="14" t="s">
        <v>4</v>
      </c>
      <c r="AX1761" s="14" t="s">
        <v>87</v>
      </c>
      <c r="AY1761" s="263" t="s">
        <v>170</v>
      </c>
    </row>
    <row r="1762" s="2" customFormat="1" ht="24.15" customHeight="1">
      <c r="A1762" s="39"/>
      <c r="B1762" s="40"/>
      <c r="C1762" s="228" t="s">
        <v>1594</v>
      </c>
      <c r="D1762" s="228" t="s">
        <v>172</v>
      </c>
      <c r="E1762" s="229" t="s">
        <v>1595</v>
      </c>
      <c r="F1762" s="230" t="s">
        <v>1596</v>
      </c>
      <c r="G1762" s="231" t="s">
        <v>175</v>
      </c>
      <c r="H1762" s="232">
        <v>343.80000000000001</v>
      </c>
      <c r="I1762" s="233"/>
      <c r="J1762" s="234">
        <f>ROUND(I1762*H1762,2)</f>
        <v>0</v>
      </c>
      <c r="K1762" s="235"/>
      <c r="L1762" s="45"/>
      <c r="M1762" s="236" t="s">
        <v>1</v>
      </c>
      <c r="N1762" s="237" t="s">
        <v>44</v>
      </c>
      <c r="O1762" s="92"/>
      <c r="P1762" s="238">
        <f>O1762*H1762</f>
        <v>0</v>
      </c>
      <c r="Q1762" s="238">
        <v>0</v>
      </c>
      <c r="R1762" s="238">
        <f>Q1762*H1762</f>
        <v>0</v>
      </c>
      <c r="S1762" s="238">
        <v>0</v>
      </c>
      <c r="T1762" s="239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40" t="s">
        <v>273</v>
      </c>
      <c r="AT1762" s="240" t="s">
        <v>172</v>
      </c>
      <c r="AU1762" s="240" t="s">
        <v>89</v>
      </c>
      <c r="AY1762" s="18" t="s">
        <v>170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87</v>
      </c>
      <c r="BK1762" s="241">
        <f>ROUND(I1762*H1762,2)</f>
        <v>0</v>
      </c>
      <c r="BL1762" s="18" t="s">
        <v>273</v>
      </c>
      <c r="BM1762" s="240" t="s">
        <v>1597</v>
      </c>
    </row>
    <row r="1763" s="13" customFormat="1">
      <c r="A1763" s="13"/>
      <c r="B1763" s="242"/>
      <c r="C1763" s="243"/>
      <c r="D1763" s="244" t="s">
        <v>178</v>
      </c>
      <c r="E1763" s="245" t="s">
        <v>1</v>
      </c>
      <c r="F1763" s="246" t="s">
        <v>524</v>
      </c>
      <c r="G1763" s="243"/>
      <c r="H1763" s="245" t="s">
        <v>1</v>
      </c>
      <c r="I1763" s="247"/>
      <c r="J1763" s="243"/>
      <c r="K1763" s="243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178</v>
      </c>
      <c r="AU1763" s="252" t="s">
        <v>89</v>
      </c>
      <c r="AV1763" s="13" t="s">
        <v>87</v>
      </c>
      <c r="AW1763" s="13" t="s">
        <v>36</v>
      </c>
      <c r="AX1763" s="13" t="s">
        <v>79</v>
      </c>
      <c r="AY1763" s="252" t="s">
        <v>170</v>
      </c>
    </row>
    <row r="1764" s="13" customFormat="1">
      <c r="A1764" s="13"/>
      <c r="B1764" s="242"/>
      <c r="C1764" s="243"/>
      <c r="D1764" s="244" t="s">
        <v>178</v>
      </c>
      <c r="E1764" s="245" t="s">
        <v>1</v>
      </c>
      <c r="F1764" s="246" t="s">
        <v>195</v>
      </c>
      <c r="G1764" s="243"/>
      <c r="H1764" s="245" t="s">
        <v>1</v>
      </c>
      <c r="I1764" s="247"/>
      <c r="J1764" s="243"/>
      <c r="K1764" s="243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178</v>
      </c>
      <c r="AU1764" s="252" t="s">
        <v>89</v>
      </c>
      <c r="AV1764" s="13" t="s">
        <v>87</v>
      </c>
      <c r="AW1764" s="13" t="s">
        <v>36</v>
      </c>
      <c r="AX1764" s="13" t="s">
        <v>79</v>
      </c>
      <c r="AY1764" s="252" t="s">
        <v>170</v>
      </c>
    </row>
    <row r="1765" s="13" customFormat="1">
      <c r="A1765" s="13"/>
      <c r="B1765" s="242"/>
      <c r="C1765" s="243"/>
      <c r="D1765" s="244" t="s">
        <v>178</v>
      </c>
      <c r="E1765" s="245" t="s">
        <v>1</v>
      </c>
      <c r="F1765" s="246" t="s">
        <v>1585</v>
      </c>
      <c r="G1765" s="243"/>
      <c r="H1765" s="245" t="s">
        <v>1</v>
      </c>
      <c r="I1765" s="247"/>
      <c r="J1765" s="243"/>
      <c r="K1765" s="243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178</v>
      </c>
      <c r="AU1765" s="252" t="s">
        <v>89</v>
      </c>
      <c r="AV1765" s="13" t="s">
        <v>87</v>
      </c>
      <c r="AW1765" s="13" t="s">
        <v>36</v>
      </c>
      <c r="AX1765" s="13" t="s">
        <v>79</v>
      </c>
      <c r="AY1765" s="252" t="s">
        <v>170</v>
      </c>
    </row>
    <row r="1766" s="14" customFormat="1">
      <c r="A1766" s="14"/>
      <c r="B1766" s="253"/>
      <c r="C1766" s="254"/>
      <c r="D1766" s="244" t="s">
        <v>178</v>
      </c>
      <c r="E1766" s="255" t="s">
        <v>1</v>
      </c>
      <c r="F1766" s="256" t="s">
        <v>1586</v>
      </c>
      <c r="G1766" s="254"/>
      <c r="H1766" s="257">
        <v>119.2</v>
      </c>
      <c r="I1766" s="258"/>
      <c r="J1766" s="254"/>
      <c r="K1766" s="254"/>
      <c r="L1766" s="259"/>
      <c r="M1766" s="260"/>
      <c r="N1766" s="261"/>
      <c r="O1766" s="261"/>
      <c r="P1766" s="261"/>
      <c r="Q1766" s="261"/>
      <c r="R1766" s="261"/>
      <c r="S1766" s="261"/>
      <c r="T1766" s="26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3" t="s">
        <v>178</v>
      </c>
      <c r="AU1766" s="263" t="s">
        <v>89</v>
      </c>
      <c r="AV1766" s="14" t="s">
        <v>89</v>
      </c>
      <c r="AW1766" s="14" t="s">
        <v>36</v>
      </c>
      <c r="AX1766" s="14" t="s">
        <v>79</v>
      </c>
      <c r="AY1766" s="263" t="s">
        <v>170</v>
      </c>
    </row>
    <row r="1767" s="13" customFormat="1">
      <c r="A1767" s="13"/>
      <c r="B1767" s="242"/>
      <c r="C1767" s="243"/>
      <c r="D1767" s="244" t="s">
        <v>178</v>
      </c>
      <c r="E1767" s="245" t="s">
        <v>1</v>
      </c>
      <c r="F1767" s="246" t="s">
        <v>1587</v>
      </c>
      <c r="G1767" s="243"/>
      <c r="H1767" s="245" t="s">
        <v>1</v>
      </c>
      <c r="I1767" s="247"/>
      <c r="J1767" s="243"/>
      <c r="K1767" s="243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178</v>
      </c>
      <c r="AU1767" s="252" t="s">
        <v>89</v>
      </c>
      <c r="AV1767" s="13" t="s">
        <v>87</v>
      </c>
      <c r="AW1767" s="13" t="s">
        <v>36</v>
      </c>
      <c r="AX1767" s="13" t="s">
        <v>79</v>
      </c>
      <c r="AY1767" s="252" t="s">
        <v>170</v>
      </c>
    </row>
    <row r="1768" s="14" customFormat="1">
      <c r="A1768" s="14"/>
      <c r="B1768" s="253"/>
      <c r="C1768" s="254"/>
      <c r="D1768" s="244" t="s">
        <v>178</v>
      </c>
      <c r="E1768" s="255" t="s">
        <v>1</v>
      </c>
      <c r="F1768" s="256" t="s">
        <v>1588</v>
      </c>
      <c r="G1768" s="254"/>
      <c r="H1768" s="257">
        <v>205</v>
      </c>
      <c r="I1768" s="258"/>
      <c r="J1768" s="254"/>
      <c r="K1768" s="254"/>
      <c r="L1768" s="259"/>
      <c r="M1768" s="260"/>
      <c r="N1768" s="261"/>
      <c r="O1768" s="261"/>
      <c r="P1768" s="261"/>
      <c r="Q1768" s="261"/>
      <c r="R1768" s="261"/>
      <c r="S1768" s="261"/>
      <c r="T1768" s="26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3" t="s">
        <v>178</v>
      </c>
      <c r="AU1768" s="263" t="s">
        <v>89</v>
      </c>
      <c r="AV1768" s="14" t="s">
        <v>89</v>
      </c>
      <c r="AW1768" s="14" t="s">
        <v>36</v>
      </c>
      <c r="AX1768" s="14" t="s">
        <v>79</v>
      </c>
      <c r="AY1768" s="263" t="s">
        <v>170</v>
      </c>
    </row>
    <row r="1769" s="13" customFormat="1">
      <c r="A1769" s="13"/>
      <c r="B1769" s="242"/>
      <c r="C1769" s="243"/>
      <c r="D1769" s="244" t="s">
        <v>178</v>
      </c>
      <c r="E1769" s="245" t="s">
        <v>1</v>
      </c>
      <c r="F1769" s="246" t="s">
        <v>1598</v>
      </c>
      <c r="G1769" s="243"/>
      <c r="H1769" s="245" t="s">
        <v>1</v>
      </c>
      <c r="I1769" s="247"/>
      <c r="J1769" s="243"/>
      <c r="K1769" s="243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2" t="s">
        <v>178</v>
      </c>
      <c r="AU1769" s="252" t="s">
        <v>89</v>
      </c>
      <c r="AV1769" s="13" t="s">
        <v>87</v>
      </c>
      <c r="AW1769" s="13" t="s">
        <v>36</v>
      </c>
      <c r="AX1769" s="13" t="s">
        <v>79</v>
      </c>
      <c r="AY1769" s="252" t="s">
        <v>170</v>
      </c>
    </row>
    <row r="1770" s="14" customFormat="1">
      <c r="A1770" s="14"/>
      <c r="B1770" s="253"/>
      <c r="C1770" s="254"/>
      <c r="D1770" s="244" t="s">
        <v>178</v>
      </c>
      <c r="E1770" s="255" t="s">
        <v>1</v>
      </c>
      <c r="F1770" s="256" t="s">
        <v>1599</v>
      </c>
      <c r="G1770" s="254"/>
      <c r="H1770" s="257">
        <v>19.600000000000001</v>
      </c>
      <c r="I1770" s="258"/>
      <c r="J1770" s="254"/>
      <c r="K1770" s="254"/>
      <c r="L1770" s="259"/>
      <c r="M1770" s="260"/>
      <c r="N1770" s="261"/>
      <c r="O1770" s="261"/>
      <c r="P1770" s="261"/>
      <c r="Q1770" s="261"/>
      <c r="R1770" s="261"/>
      <c r="S1770" s="261"/>
      <c r="T1770" s="26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3" t="s">
        <v>178</v>
      </c>
      <c r="AU1770" s="263" t="s">
        <v>89</v>
      </c>
      <c r="AV1770" s="14" t="s">
        <v>89</v>
      </c>
      <c r="AW1770" s="14" t="s">
        <v>36</v>
      </c>
      <c r="AX1770" s="14" t="s">
        <v>79</v>
      </c>
      <c r="AY1770" s="263" t="s">
        <v>170</v>
      </c>
    </row>
    <row r="1771" s="15" customFormat="1">
      <c r="A1771" s="15"/>
      <c r="B1771" s="264"/>
      <c r="C1771" s="265"/>
      <c r="D1771" s="244" t="s">
        <v>178</v>
      </c>
      <c r="E1771" s="266" t="s">
        <v>1</v>
      </c>
      <c r="F1771" s="267" t="s">
        <v>183</v>
      </c>
      <c r="G1771" s="265"/>
      <c r="H1771" s="268">
        <v>343.80000000000001</v>
      </c>
      <c r="I1771" s="269"/>
      <c r="J1771" s="265"/>
      <c r="K1771" s="265"/>
      <c r="L1771" s="270"/>
      <c r="M1771" s="271"/>
      <c r="N1771" s="272"/>
      <c r="O1771" s="272"/>
      <c r="P1771" s="272"/>
      <c r="Q1771" s="272"/>
      <c r="R1771" s="272"/>
      <c r="S1771" s="272"/>
      <c r="T1771" s="273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74" t="s">
        <v>178</v>
      </c>
      <c r="AU1771" s="274" t="s">
        <v>89</v>
      </c>
      <c r="AV1771" s="15" t="s">
        <v>176</v>
      </c>
      <c r="AW1771" s="15" t="s">
        <v>36</v>
      </c>
      <c r="AX1771" s="15" t="s">
        <v>87</v>
      </c>
      <c r="AY1771" s="274" t="s">
        <v>170</v>
      </c>
    </row>
    <row r="1772" s="2" customFormat="1" ht="14.4" customHeight="1">
      <c r="A1772" s="39"/>
      <c r="B1772" s="40"/>
      <c r="C1772" s="286" t="s">
        <v>1600</v>
      </c>
      <c r="D1772" s="286" t="s">
        <v>312</v>
      </c>
      <c r="E1772" s="287" t="s">
        <v>1601</v>
      </c>
      <c r="F1772" s="288" t="s">
        <v>1602</v>
      </c>
      <c r="G1772" s="289" t="s">
        <v>175</v>
      </c>
      <c r="H1772" s="290">
        <v>395.37</v>
      </c>
      <c r="I1772" s="291"/>
      <c r="J1772" s="292">
        <f>ROUND(I1772*H1772,2)</f>
        <v>0</v>
      </c>
      <c r="K1772" s="293"/>
      <c r="L1772" s="294"/>
      <c r="M1772" s="295" t="s">
        <v>1</v>
      </c>
      <c r="N1772" s="296" t="s">
        <v>44</v>
      </c>
      <c r="O1772" s="92"/>
      <c r="P1772" s="238">
        <f>O1772*H1772</f>
        <v>0</v>
      </c>
      <c r="Q1772" s="238">
        <v>0.00020000000000000001</v>
      </c>
      <c r="R1772" s="238">
        <f>Q1772*H1772</f>
        <v>0.079074000000000005</v>
      </c>
      <c r="S1772" s="238">
        <v>0</v>
      </c>
      <c r="T1772" s="239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40" t="s">
        <v>366</v>
      </c>
      <c r="AT1772" s="240" t="s">
        <v>312</v>
      </c>
      <c r="AU1772" s="240" t="s">
        <v>89</v>
      </c>
      <c r="AY1772" s="18" t="s">
        <v>170</v>
      </c>
      <c r="BE1772" s="241">
        <f>IF(N1772="základní",J1772,0)</f>
        <v>0</v>
      </c>
      <c r="BF1772" s="241">
        <f>IF(N1772="snížená",J1772,0)</f>
        <v>0</v>
      </c>
      <c r="BG1772" s="241">
        <f>IF(N1772="zákl. přenesená",J1772,0)</f>
        <v>0</v>
      </c>
      <c r="BH1772" s="241">
        <f>IF(N1772="sníž. přenesená",J1772,0)</f>
        <v>0</v>
      </c>
      <c r="BI1772" s="241">
        <f>IF(N1772="nulová",J1772,0)</f>
        <v>0</v>
      </c>
      <c r="BJ1772" s="18" t="s">
        <v>87</v>
      </c>
      <c r="BK1772" s="241">
        <f>ROUND(I1772*H1772,2)</f>
        <v>0</v>
      </c>
      <c r="BL1772" s="18" t="s">
        <v>273</v>
      </c>
      <c r="BM1772" s="240" t="s">
        <v>1603</v>
      </c>
    </row>
    <row r="1773" s="14" customFormat="1">
      <c r="A1773" s="14"/>
      <c r="B1773" s="253"/>
      <c r="C1773" s="254"/>
      <c r="D1773" s="244" t="s">
        <v>178</v>
      </c>
      <c r="E1773" s="254"/>
      <c r="F1773" s="256" t="s">
        <v>1604</v>
      </c>
      <c r="G1773" s="254"/>
      <c r="H1773" s="257">
        <v>395.37</v>
      </c>
      <c r="I1773" s="258"/>
      <c r="J1773" s="254"/>
      <c r="K1773" s="254"/>
      <c r="L1773" s="259"/>
      <c r="M1773" s="260"/>
      <c r="N1773" s="261"/>
      <c r="O1773" s="261"/>
      <c r="P1773" s="261"/>
      <c r="Q1773" s="261"/>
      <c r="R1773" s="261"/>
      <c r="S1773" s="261"/>
      <c r="T1773" s="26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3" t="s">
        <v>178</v>
      </c>
      <c r="AU1773" s="263" t="s">
        <v>89</v>
      </c>
      <c r="AV1773" s="14" t="s">
        <v>89</v>
      </c>
      <c r="AW1773" s="14" t="s">
        <v>4</v>
      </c>
      <c r="AX1773" s="14" t="s">
        <v>87</v>
      </c>
      <c r="AY1773" s="263" t="s">
        <v>170</v>
      </c>
    </row>
    <row r="1774" s="2" customFormat="1" ht="24.15" customHeight="1">
      <c r="A1774" s="39"/>
      <c r="B1774" s="40"/>
      <c r="C1774" s="228" t="s">
        <v>1605</v>
      </c>
      <c r="D1774" s="228" t="s">
        <v>172</v>
      </c>
      <c r="E1774" s="229" t="s">
        <v>1606</v>
      </c>
      <c r="F1774" s="230" t="s">
        <v>1607</v>
      </c>
      <c r="G1774" s="231" t="s">
        <v>175</v>
      </c>
      <c r="H1774" s="232">
        <v>19.600000000000001</v>
      </c>
      <c r="I1774" s="233"/>
      <c r="J1774" s="234">
        <f>ROUND(I1774*H1774,2)</f>
        <v>0</v>
      </c>
      <c r="K1774" s="235"/>
      <c r="L1774" s="45"/>
      <c r="M1774" s="236" t="s">
        <v>1</v>
      </c>
      <c r="N1774" s="237" t="s">
        <v>44</v>
      </c>
      <c r="O1774" s="92"/>
      <c r="P1774" s="238">
        <f>O1774*H1774</f>
        <v>0</v>
      </c>
      <c r="Q1774" s="238">
        <v>0.00076999999999999996</v>
      </c>
      <c r="R1774" s="238">
        <f>Q1774*H1774</f>
        <v>0.015092</v>
      </c>
      <c r="S1774" s="238">
        <v>0</v>
      </c>
      <c r="T1774" s="239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40" t="s">
        <v>273</v>
      </c>
      <c r="AT1774" s="240" t="s">
        <v>172</v>
      </c>
      <c r="AU1774" s="240" t="s">
        <v>89</v>
      </c>
      <c r="AY1774" s="18" t="s">
        <v>170</v>
      </c>
      <c r="BE1774" s="241">
        <f>IF(N1774="základní",J1774,0)</f>
        <v>0</v>
      </c>
      <c r="BF1774" s="241">
        <f>IF(N1774="snížená",J1774,0)</f>
        <v>0</v>
      </c>
      <c r="BG1774" s="241">
        <f>IF(N1774="zákl. přenesená",J1774,0)</f>
        <v>0</v>
      </c>
      <c r="BH1774" s="241">
        <f>IF(N1774="sníž. přenesená",J1774,0)</f>
        <v>0</v>
      </c>
      <c r="BI1774" s="241">
        <f>IF(N1774="nulová",J1774,0)</f>
        <v>0</v>
      </c>
      <c r="BJ1774" s="18" t="s">
        <v>87</v>
      </c>
      <c r="BK1774" s="241">
        <f>ROUND(I1774*H1774,2)</f>
        <v>0</v>
      </c>
      <c r="BL1774" s="18" t="s">
        <v>273</v>
      </c>
      <c r="BM1774" s="240" t="s">
        <v>1608</v>
      </c>
    </row>
    <row r="1775" s="13" customFormat="1">
      <c r="A1775" s="13"/>
      <c r="B1775" s="242"/>
      <c r="C1775" s="243"/>
      <c r="D1775" s="244" t="s">
        <v>178</v>
      </c>
      <c r="E1775" s="245" t="s">
        <v>1</v>
      </c>
      <c r="F1775" s="246" t="s">
        <v>1598</v>
      </c>
      <c r="G1775" s="243"/>
      <c r="H1775" s="245" t="s">
        <v>1</v>
      </c>
      <c r="I1775" s="247"/>
      <c r="J1775" s="243"/>
      <c r="K1775" s="243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2" t="s">
        <v>178</v>
      </c>
      <c r="AU1775" s="252" t="s">
        <v>89</v>
      </c>
      <c r="AV1775" s="13" t="s">
        <v>87</v>
      </c>
      <c r="AW1775" s="13" t="s">
        <v>36</v>
      </c>
      <c r="AX1775" s="13" t="s">
        <v>79</v>
      </c>
      <c r="AY1775" s="252" t="s">
        <v>170</v>
      </c>
    </row>
    <row r="1776" s="14" customFormat="1">
      <c r="A1776" s="14"/>
      <c r="B1776" s="253"/>
      <c r="C1776" s="254"/>
      <c r="D1776" s="244" t="s">
        <v>178</v>
      </c>
      <c r="E1776" s="255" t="s">
        <v>1</v>
      </c>
      <c r="F1776" s="256" t="s">
        <v>1599</v>
      </c>
      <c r="G1776" s="254"/>
      <c r="H1776" s="257">
        <v>19.600000000000001</v>
      </c>
      <c r="I1776" s="258"/>
      <c r="J1776" s="254"/>
      <c r="K1776" s="254"/>
      <c r="L1776" s="259"/>
      <c r="M1776" s="260"/>
      <c r="N1776" s="261"/>
      <c r="O1776" s="261"/>
      <c r="P1776" s="261"/>
      <c r="Q1776" s="261"/>
      <c r="R1776" s="261"/>
      <c r="S1776" s="261"/>
      <c r="T1776" s="26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3" t="s">
        <v>178</v>
      </c>
      <c r="AU1776" s="263" t="s">
        <v>89</v>
      </c>
      <c r="AV1776" s="14" t="s">
        <v>89</v>
      </c>
      <c r="AW1776" s="14" t="s">
        <v>36</v>
      </c>
      <c r="AX1776" s="14" t="s">
        <v>79</v>
      </c>
      <c r="AY1776" s="263" t="s">
        <v>170</v>
      </c>
    </row>
    <row r="1777" s="15" customFormat="1">
      <c r="A1777" s="15"/>
      <c r="B1777" s="264"/>
      <c r="C1777" s="265"/>
      <c r="D1777" s="244" t="s">
        <v>178</v>
      </c>
      <c r="E1777" s="266" t="s">
        <v>1</v>
      </c>
      <c r="F1777" s="267" t="s">
        <v>183</v>
      </c>
      <c r="G1777" s="265"/>
      <c r="H1777" s="268">
        <v>19.600000000000001</v>
      </c>
      <c r="I1777" s="269"/>
      <c r="J1777" s="265"/>
      <c r="K1777" s="265"/>
      <c r="L1777" s="270"/>
      <c r="M1777" s="271"/>
      <c r="N1777" s="272"/>
      <c r="O1777" s="272"/>
      <c r="P1777" s="272"/>
      <c r="Q1777" s="272"/>
      <c r="R1777" s="272"/>
      <c r="S1777" s="272"/>
      <c r="T1777" s="273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74" t="s">
        <v>178</v>
      </c>
      <c r="AU1777" s="274" t="s">
        <v>89</v>
      </c>
      <c r="AV1777" s="15" t="s">
        <v>176</v>
      </c>
      <c r="AW1777" s="15" t="s">
        <v>36</v>
      </c>
      <c r="AX1777" s="15" t="s">
        <v>87</v>
      </c>
      <c r="AY1777" s="274" t="s">
        <v>170</v>
      </c>
    </row>
    <row r="1778" s="2" customFormat="1" ht="24.15" customHeight="1">
      <c r="A1778" s="39"/>
      <c r="B1778" s="40"/>
      <c r="C1778" s="286" t="s">
        <v>1609</v>
      </c>
      <c r="D1778" s="286" t="s">
        <v>312</v>
      </c>
      <c r="E1778" s="287" t="s">
        <v>1590</v>
      </c>
      <c r="F1778" s="288" t="s">
        <v>1591</v>
      </c>
      <c r="G1778" s="289" t="s">
        <v>175</v>
      </c>
      <c r="H1778" s="290">
        <v>23.52</v>
      </c>
      <c r="I1778" s="291"/>
      <c r="J1778" s="292">
        <f>ROUND(I1778*H1778,2)</f>
        <v>0</v>
      </c>
      <c r="K1778" s="293"/>
      <c r="L1778" s="294"/>
      <c r="M1778" s="295" t="s">
        <v>1</v>
      </c>
      <c r="N1778" s="296" t="s">
        <v>44</v>
      </c>
      <c r="O1778" s="92"/>
      <c r="P1778" s="238">
        <f>O1778*H1778</f>
        <v>0</v>
      </c>
      <c r="Q1778" s="238">
        <v>0.0019</v>
      </c>
      <c r="R1778" s="238">
        <f>Q1778*H1778</f>
        <v>0.044687999999999999</v>
      </c>
      <c r="S1778" s="238">
        <v>0</v>
      </c>
      <c r="T1778" s="239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40" t="s">
        <v>366</v>
      </c>
      <c r="AT1778" s="240" t="s">
        <v>312</v>
      </c>
      <c r="AU1778" s="240" t="s">
        <v>89</v>
      </c>
      <c r="AY1778" s="18" t="s">
        <v>170</v>
      </c>
      <c r="BE1778" s="241">
        <f>IF(N1778="základní",J1778,0)</f>
        <v>0</v>
      </c>
      <c r="BF1778" s="241">
        <f>IF(N1778="snížená",J1778,0)</f>
        <v>0</v>
      </c>
      <c r="BG1778" s="241">
        <f>IF(N1778="zákl. přenesená",J1778,0)</f>
        <v>0</v>
      </c>
      <c r="BH1778" s="241">
        <f>IF(N1778="sníž. přenesená",J1778,0)</f>
        <v>0</v>
      </c>
      <c r="BI1778" s="241">
        <f>IF(N1778="nulová",J1778,0)</f>
        <v>0</v>
      </c>
      <c r="BJ1778" s="18" t="s">
        <v>87</v>
      </c>
      <c r="BK1778" s="241">
        <f>ROUND(I1778*H1778,2)</f>
        <v>0</v>
      </c>
      <c r="BL1778" s="18" t="s">
        <v>273</v>
      </c>
      <c r="BM1778" s="240" t="s">
        <v>1610</v>
      </c>
    </row>
    <row r="1779" s="14" customFormat="1">
      <c r="A1779" s="14"/>
      <c r="B1779" s="253"/>
      <c r="C1779" s="254"/>
      <c r="D1779" s="244" t="s">
        <v>178</v>
      </c>
      <c r="E1779" s="254"/>
      <c r="F1779" s="256" t="s">
        <v>1611</v>
      </c>
      <c r="G1779" s="254"/>
      <c r="H1779" s="257">
        <v>23.52</v>
      </c>
      <c r="I1779" s="258"/>
      <c r="J1779" s="254"/>
      <c r="K1779" s="254"/>
      <c r="L1779" s="259"/>
      <c r="M1779" s="260"/>
      <c r="N1779" s="261"/>
      <c r="O1779" s="261"/>
      <c r="P1779" s="261"/>
      <c r="Q1779" s="261"/>
      <c r="R1779" s="261"/>
      <c r="S1779" s="261"/>
      <c r="T1779" s="26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3" t="s">
        <v>178</v>
      </c>
      <c r="AU1779" s="263" t="s">
        <v>89</v>
      </c>
      <c r="AV1779" s="14" t="s">
        <v>89</v>
      </c>
      <c r="AW1779" s="14" t="s">
        <v>4</v>
      </c>
      <c r="AX1779" s="14" t="s">
        <v>87</v>
      </c>
      <c r="AY1779" s="263" t="s">
        <v>170</v>
      </c>
    </row>
    <row r="1780" s="2" customFormat="1" ht="24.15" customHeight="1">
      <c r="A1780" s="39"/>
      <c r="B1780" s="40"/>
      <c r="C1780" s="228" t="s">
        <v>1612</v>
      </c>
      <c r="D1780" s="228" t="s">
        <v>172</v>
      </c>
      <c r="E1780" s="229" t="s">
        <v>1613</v>
      </c>
      <c r="F1780" s="230" t="s">
        <v>1614</v>
      </c>
      <c r="G1780" s="231" t="s">
        <v>1568</v>
      </c>
      <c r="H1780" s="297"/>
      <c r="I1780" s="233"/>
      <c r="J1780" s="234">
        <f>ROUND(I1780*H1780,2)</f>
        <v>0</v>
      </c>
      <c r="K1780" s="235"/>
      <c r="L1780" s="45"/>
      <c r="M1780" s="236" t="s">
        <v>1</v>
      </c>
      <c r="N1780" s="237" t="s">
        <v>44</v>
      </c>
      <c r="O1780" s="92"/>
      <c r="P1780" s="238">
        <f>O1780*H1780</f>
        <v>0</v>
      </c>
      <c r="Q1780" s="238">
        <v>0</v>
      </c>
      <c r="R1780" s="238">
        <f>Q1780*H1780</f>
        <v>0</v>
      </c>
      <c r="S1780" s="238">
        <v>0</v>
      </c>
      <c r="T1780" s="239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40" t="s">
        <v>273</v>
      </c>
      <c r="AT1780" s="240" t="s">
        <v>172</v>
      </c>
      <c r="AU1780" s="240" t="s">
        <v>89</v>
      </c>
      <c r="AY1780" s="18" t="s">
        <v>170</v>
      </c>
      <c r="BE1780" s="241">
        <f>IF(N1780="základní",J1780,0)</f>
        <v>0</v>
      </c>
      <c r="BF1780" s="241">
        <f>IF(N1780="snížená",J1780,0)</f>
        <v>0</v>
      </c>
      <c r="BG1780" s="241">
        <f>IF(N1780="zákl. přenesená",J1780,0)</f>
        <v>0</v>
      </c>
      <c r="BH1780" s="241">
        <f>IF(N1780="sníž. přenesená",J1780,0)</f>
        <v>0</v>
      </c>
      <c r="BI1780" s="241">
        <f>IF(N1780="nulová",J1780,0)</f>
        <v>0</v>
      </c>
      <c r="BJ1780" s="18" t="s">
        <v>87</v>
      </c>
      <c r="BK1780" s="241">
        <f>ROUND(I1780*H1780,2)</f>
        <v>0</v>
      </c>
      <c r="BL1780" s="18" t="s">
        <v>273</v>
      </c>
      <c r="BM1780" s="240" t="s">
        <v>1615</v>
      </c>
    </row>
    <row r="1781" s="12" customFormat="1" ht="22.8" customHeight="1">
      <c r="A1781" s="12"/>
      <c r="B1781" s="212"/>
      <c r="C1781" s="213"/>
      <c r="D1781" s="214" t="s">
        <v>78</v>
      </c>
      <c r="E1781" s="226" t="s">
        <v>1616</v>
      </c>
      <c r="F1781" s="226" t="s">
        <v>1617</v>
      </c>
      <c r="G1781" s="213"/>
      <c r="H1781" s="213"/>
      <c r="I1781" s="216"/>
      <c r="J1781" s="227">
        <f>BK1781</f>
        <v>0</v>
      </c>
      <c r="K1781" s="213"/>
      <c r="L1781" s="218"/>
      <c r="M1781" s="219"/>
      <c r="N1781" s="220"/>
      <c r="O1781" s="220"/>
      <c r="P1781" s="221">
        <f>SUM(P1782:P1887)</f>
        <v>0</v>
      </c>
      <c r="Q1781" s="220"/>
      <c r="R1781" s="221">
        <f>SUM(R1782:R1887)</f>
        <v>4.7732246499999995</v>
      </c>
      <c r="S1781" s="220"/>
      <c r="T1781" s="222">
        <f>SUM(T1782:T1887)</f>
        <v>0</v>
      </c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R1781" s="223" t="s">
        <v>89</v>
      </c>
      <c r="AT1781" s="224" t="s">
        <v>78</v>
      </c>
      <c r="AU1781" s="224" t="s">
        <v>87</v>
      </c>
      <c r="AY1781" s="223" t="s">
        <v>170</v>
      </c>
      <c r="BK1781" s="225">
        <f>SUM(BK1782:BK1887)</f>
        <v>0</v>
      </c>
    </row>
    <row r="1782" s="2" customFormat="1" ht="24.15" customHeight="1">
      <c r="A1782" s="39"/>
      <c r="B1782" s="40"/>
      <c r="C1782" s="228" t="s">
        <v>1618</v>
      </c>
      <c r="D1782" s="228" t="s">
        <v>172</v>
      </c>
      <c r="E1782" s="229" t="s">
        <v>1619</v>
      </c>
      <c r="F1782" s="230" t="s">
        <v>1620</v>
      </c>
      <c r="G1782" s="231" t="s">
        <v>175</v>
      </c>
      <c r="H1782" s="232">
        <v>174.94999999999999</v>
      </c>
      <c r="I1782" s="233"/>
      <c r="J1782" s="234">
        <f>ROUND(I1782*H1782,2)</f>
        <v>0</v>
      </c>
      <c r="K1782" s="235"/>
      <c r="L1782" s="45"/>
      <c r="M1782" s="236" t="s">
        <v>1</v>
      </c>
      <c r="N1782" s="237" t="s">
        <v>44</v>
      </c>
      <c r="O1782" s="92"/>
      <c r="P1782" s="238">
        <f>O1782*H1782</f>
        <v>0</v>
      </c>
      <c r="Q1782" s="238">
        <v>0</v>
      </c>
      <c r="R1782" s="238">
        <f>Q1782*H1782</f>
        <v>0</v>
      </c>
      <c r="S1782" s="238">
        <v>0</v>
      </c>
      <c r="T1782" s="239">
        <f>S1782*H1782</f>
        <v>0</v>
      </c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R1782" s="240" t="s">
        <v>273</v>
      </c>
      <c r="AT1782" s="240" t="s">
        <v>172</v>
      </c>
      <c r="AU1782" s="240" t="s">
        <v>89</v>
      </c>
      <c r="AY1782" s="18" t="s">
        <v>170</v>
      </c>
      <c r="BE1782" s="241">
        <f>IF(N1782="základní",J1782,0)</f>
        <v>0</v>
      </c>
      <c r="BF1782" s="241">
        <f>IF(N1782="snížená",J1782,0)</f>
        <v>0</v>
      </c>
      <c r="BG1782" s="241">
        <f>IF(N1782="zákl. přenesená",J1782,0)</f>
        <v>0</v>
      </c>
      <c r="BH1782" s="241">
        <f>IF(N1782="sníž. přenesená",J1782,0)</f>
        <v>0</v>
      </c>
      <c r="BI1782" s="241">
        <f>IF(N1782="nulová",J1782,0)</f>
        <v>0</v>
      </c>
      <c r="BJ1782" s="18" t="s">
        <v>87</v>
      </c>
      <c r="BK1782" s="241">
        <f>ROUND(I1782*H1782,2)</f>
        <v>0</v>
      </c>
      <c r="BL1782" s="18" t="s">
        <v>273</v>
      </c>
      <c r="BM1782" s="240" t="s">
        <v>1621</v>
      </c>
    </row>
    <row r="1783" s="13" customFormat="1">
      <c r="A1783" s="13"/>
      <c r="B1783" s="242"/>
      <c r="C1783" s="243"/>
      <c r="D1783" s="244" t="s">
        <v>178</v>
      </c>
      <c r="E1783" s="245" t="s">
        <v>1</v>
      </c>
      <c r="F1783" s="246" t="s">
        <v>524</v>
      </c>
      <c r="G1783" s="243"/>
      <c r="H1783" s="245" t="s">
        <v>1</v>
      </c>
      <c r="I1783" s="247"/>
      <c r="J1783" s="243"/>
      <c r="K1783" s="243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2" t="s">
        <v>178</v>
      </c>
      <c r="AU1783" s="252" t="s">
        <v>89</v>
      </c>
      <c r="AV1783" s="13" t="s">
        <v>87</v>
      </c>
      <c r="AW1783" s="13" t="s">
        <v>36</v>
      </c>
      <c r="AX1783" s="13" t="s">
        <v>79</v>
      </c>
      <c r="AY1783" s="252" t="s">
        <v>170</v>
      </c>
    </row>
    <row r="1784" s="13" customFormat="1">
      <c r="A1784" s="13"/>
      <c r="B1784" s="242"/>
      <c r="C1784" s="243"/>
      <c r="D1784" s="244" t="s">
        <v>178</v>
      </c>
      <c r="E1784" s="245" t="s">
        <v>1</v>
      </c>
      <c r="F1784" s="246" t="s">
        <v>195</v>
      </c>
      <c r="G1784" s="243"/>
      <c r="H1784" s="245" t="s">
        <v>1</v>
      </c>
      <c r="I1784" s="247"/>
      <c r="J1784" s="243"/>
      <c r="K1784" s="243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178</v>
      </c>
      <c r="AU1784" s="252" t="s">
        <v>89</v>
      </c>
      <c r="AV1784" s="13" t="s">
        <v>87</v>
      </c>
      <c r="AW1784" s="13" t="s">
        <v>36</v>
      </c>
      <c r="AX1784" s="13" t="s">
        <v>79</v>
      </c>
      <c r="AY1784" s="252" t="s">
        <v>170</v>
      </c>
    </row>
    <row r="1785" s="13" customFormat="1">
      <c r="A1785" s="13"/>
      <c r="B1785" s="242"/>
      <c r="C1785" s="243"/>
      <c r="D1785" s="244" t="s">
        <v>178</v>
      </c>
      <c r="E1785" s="245" t="s">
        <v>1</v>
      </c>
      <c r="F1785" s="246" t="s">
        <v>952</v>
      </c>
      <c r="G1785" s="243"/>
      <c r="H1785" s="245" t="s">
        <v>1</v>
      </c>
      <c r="I1785" s="247"/>
      <c r="J1785" s="243"/>
      <c r="K1785" s="243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2" t="s">
        <v>178</v>
      </c>
      <c r="AU1785" s="252" t="s">
        <v>89</v>
      </c>
      <c r="AV1785" s="13" t="s">
        <v>87</v>
      </c>
      <c r="AW1785" s="13" t="s">
        <v>36</v>
      </c>
      <c r="AX1785" s="13" t="s">
        <v>79</v>
      </c>
      <c r="AY1785" s="252" t="s">
        <v>170</v>
      </c>
    </row>
    <row r="1786" s="14" customFormat="1">
      <c r="A1786" s="14"/>
      <c r="B1786" s="253"/>
      <c r="C1786" s="254"/>
      <c r="D1786" s="244" t="s">
        <v>178</v>
      </c>
      <c r="E1786" s="255" t="s">
        <v>1</v>
      </c>
      <c r="F1786" s="256" t="s">
        <v>953</v>
      </c>
      <c r="G1786" s="254"/>
      <c r="H1786" s="257">
        <v>50.630000000000003</v>
      </c>
      <c r="I1786" s="258"/>
      <c r="J1786" s="254"/>
      <c r="K1786" s="254"/>
      <c r="L1786" s="259"/>
      <c r="M1786" s="260"/>
      <c r="N1786" s="261"/>
      <c r="O1786" s="261"/>
      <c r="P1786" s="261"/>
      <c r="Q1786" s="261"/>
      <c r="R1786" s="261"/>
      <c r="S1786" s="261"/>
      <c r="T1786" s="26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3" t="s">
        <v>178</v>
      </c>
      <c r="AU1786" s="263" t="s">
        <v>89</v>
      </c>
      <c r="AV1786" s="14" t="s">
        <v>89</v>
      </c>
      <c r="AW1786" s="14" t="s">
        <v>36</v>
      </c>
      <c r="AX1786" s="14" t="s">
        <v>79</v>
      </c>
      <c r="AY1786" s="263" t="s">
        <v>170</v>
      </c>
    </row>
    <row r="1787" s="16" customFormat="1">
      <c r="A1787" s="16"/>
      <c r="B1787" s="275"/>
      <c r="C1787" s="276"/>
      <c r="D1787" s="244" t="s">
        <v>178</v>
      </c>
      <c r="E1787" s="277" t="s">
        <v>1</v>
      </c>
      <c r="F1787" s="278" t="s">
        <v>221</v>
      </c>
      <c r="G1787" s="276"/>
      <c r="H1787" s="279">
        <v>50.630000000000003</v>
      </c>
      <c r="I1787" s="280"/>
      <c r="J1787" s="276"/>
      <c r="K1787" s="276"/>
      <c r="L1787" s="281"/>
      <c r="M1787" s="282"/>
      <c r="N1787" s="283"/>
      <c r="O1787" s="283"/>
      <c r="P1787" s="283"/>
      <c r="Q1787" s="283"/>
      <c r="R1787" s="283"/>
      <c r="S1787" s="283"/>
      <c r="T1787" s="284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T1787" s="285" t="s">
        <v>178</v>
      </c>
      <c r="AU1787" s="285" t="s">
        <v>89</v>
      </c>
      <c r="AV1787" s="16" t="s">
        <v>189</v>
      </c>
      <c r="AW1787" s="16" t="s">
        <v>36</v>
      </c>
      <c r="AX1787" s="16" t="s">
        <v>79</v>
      </c>
      <c r="AY1787" s="285" t="s">
        <v>170</v>
      </c>
    </row>
    <row r="1788" s="13" customFormat="1">
      <c r="A1788" s="13"/>
      <c r="B1788" s="242"/>
      <c r="C1788" s="243"/>
      <c r="D1788" s="244" t="s">
        <v>178</v>
      </c>
      <c r="E1788" s="245" t="s">
        <v>1</v>
      </c>
      <c r="F1788" s="246" t="s">
        <v>194</v>
      </c>
      <c r="G1788" s="243"/>
      <c r="H1788" s="245" t="s">
        <v>1</v>
      </c>
      <c r="I1788" s="247"/>
      <c r="J1788" s="243"/>
      <c r="K1788" s="243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2" t="s">
        <v>178</v>
      </c>
      <c r="AU1788" s="252" t="s">
        <v>89</v>
      </c>
      <c r="AV1788" s="13" t="s">
        <v>87</v>
      </c>
      <c r="AW1788" s="13" t="s">
        <v>36</v>
      </c>
      <c r="AX1788" s="13" t="s">
        <v>79</v>
      </c>
      <c r="AY1788" s="252" t="s">
        <v>170</v>
      </c>
    </row>
    <row r="1789" s="13" customFormat="1">
      <c r="A1789" s="13"/>
      <c r="B1789" s="242"/>
      <c r="C1789" s="243"/>
      <c r="D1789" s="244" t="s">
        <v>178</v>
      </c>
      <c r="E1789" s="245" t="s">
        <v>1</v>
      </c>
      <c r="F1789" s="246" t="s">
        <v>195</v>
      </c>
      <c r="G1789" s="243"/>
      <c r="H1789" s="245" t="s">
        <v>1</v>
      </c>
      <c r="I1789" s="247"/>
      <c r="J1789" s="243"/>
      <c r="K1789" s="243"/>
      <c r="L1789" s="248"/>
      <c r="M1789" s="249"/>
      <c r="N1789" s="250"/>
      <c r="O1789" s="250"/>
      <c r="P1789" s="250"/>
      <c r="Q1789" s="250"/>
      <c r="R1789" s="250"/>
      <c r="S1789" s="250"/>
      <c r="T1789" s="25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2" t="s">
        <v>178</v>
      </c>
      <c r="AU1789" s="252" t="s">
        <v>89</v>
      </c>
      <c r="AV1789" s="13" t="s">
        <v>87</v>
      </c>
      <c r="AW1789" s="13" t="s">
        <v>36</v>
      </c>
      <c r="AX1789" s="13" t="s">
        <v>79</v>
      </c>
      <c r="AY1789" s="252" t="s">
        <v>170</v>
      </c>
    </row>
    <row r="1790" s="13" customFormat="1">
      <c r="A1790" s="13"/>
      <c r="B1790" s="242"/>
      <c r="C1790" s="243"/>
      <c r="D1790" s="244" t="s">
        <v>178</v>
      </c>
      <c r="E1790" s="245" t="s">
        <v>1</v>
      </c>
      <c r="F1790" s="246" t="s">
        <v>196</v>
      </c>
      <c r="G1790" s="243"/>
      <c r="H1790" s="245" t="s">
        <v>1</v>
      </c>
      <c r="I1790" s="247"/>
      <c r="J1790" s="243"/>
      <c r="K1790" s="243"/>
      <c r="L1790" s="248"/>
      <c r="M1790" s="249"/>
      <c r="N1790" s="250"/>
      <c r="O1790" s="250"/>
      <c r="P1790" s="250"/>
      <c r="Q1790" s="250"/>
      <c r="R1790" s="250"/>
      <c r="S1790" s="250"/>
      <c r="T1790" s="25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2" t="s">
        <v>178</v>
      </c>
      <c r="AU1790" s="252" t="s">
        <v>89</v>
      </c>
      <c r="AV1790" s="13" t="s">
        <v>87</v>
      </c>
      <c r="AW1790" s="13" t="s">
        <v>36</v>
      </c>
      <c r="AX1790" s="13" t="s">
        <v>79</v>
      </c>
      <c r="AY1790" s="252" t="s">
        <v>170</v>
      </c>
    </row>
    <row r="1791" s="13" customFormat="1">
      <c r="A1791" s="13"/>
      <c r="B1791" s="242"/>
      <c r="C1791" s="243"/>
      <c r="D1791" s="244" t="s">
        <v>178</v>
      </c>
      <c r="E1791" s="245" t="s">
        <v>1</v>
      </c>
      <c r="F1791" s="246" t="s">
        <v>397</v>
      </c>
      <c r="G1791" s="243"/>
      <c r="H1791" s="245" t="s">
        <v>1</v>
      </c>
      <c r="I1791" s="247"/>
      <c r="J1791" s="243"/>
      <c r="K1791" s="243"/>
      <c r="L1791" s="248"/>
      <c r="M1791" s="249"/>
      <c r="N1791" s="250"/>
      <c r="O1791" s="250"/>
      <c r="P1791" s="250"/>
      <c r="Q1791" s="250"/>
      <c r="R1791" s="250"/>
      <c r="S1791" s="250"/>
      <c r="T1791" s="25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2" t="s">
        <v>178</v>
      </c>
      <c r="AU1791" s="252" t="s">
        <v>89</v>
      </c>
      <c r="AV1791" s="13" t="s">
        <v>87</v>
      </c>
      <c r="AW1791" s="13" t="s">
        <v>36</v>
      </c>
      <c r="AX1791" s="13" t="s">
        <v>79</v>
      </c>
      <c r="AY1791" s="252" t="s">
        <v>170</v>
      </c>
    </row>
    <row r="1792" s="13" customFormat="1">
      <c r="A1792" s="13"/>
      <c r="B1792" s="242"/>
      <c r="C1792" s="243"/>
      <c r="D1792" s="244" t="s">
        <v>178</v>
      </c>
      <c r="E1792" s="245" t="s">
        <v>1</v>
      </c>
      <c r="F1792" s="246" t="s">
        <v>385</v>
      </c>
      <c r="G1792" s="243"/>
      <c r="H1792" s="245" t="s">
        <v>1</v>
      </c>
      <c r="I1792" s="247"/>
      <c r="J1792" s="243"/>
      <c r="K1792" s="243"/>
      <c r="L1792" s="248"/>
      <c r="M1792" s="249"/>
      <c r="N1792" s="250"/>
      <c r="O1792" s="250"/>
      <c r="P1792" s="250"/>
      <c r="Q1792" s="250"/>
      <c r="R1792" s="250"/>
      <c r="S1792" s="250"/>
      <c r="T1792" s="25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2" t="s">
        <v>178</v>
      </c>
      <c r="AU1792" s="252" t="s">
        <v>89</v>
      </c>
      <c r="AV1792" s="13" t="s">
        <v>87</v>
      </c>
      <c r="AW1792" s="13" t="s">
        <v>36</v>
      </c>
      <c r="AX1792" s="13" t="s">
        <v>79</v>
      </c>
      <c r="AY1792" s="252" t="s">
        <v>170</v>
      </c>
    </row>
    <row r="1793" s="14" customFormat="1">
      <c r="A1793" s="14"/>
      <c r="B1793" s="253"/>
      <c r="C1793" s="254"/>
      <c r="D1793" s="244" t="s">
        <v>178</v>
      </c>
      <c r="E1793" s="255" t="s">
        <v>1</v>
      </c>
      <c r="F1793" s="256" t="s">
        <v>1495</v>
      </c>
      <c r="G1793" s="254"/>
      <c r="H1793" s="257">
        <v>12.449999999999999</v>
      </c>
      <c r="I1793" s="258"/>
      <c r="J1793" s="254"/>
      <c r="K1793" s="254"/>
      <c r="L1793" s="259"/>
      <c r="M1793" s="260"/>
      <c r="N1793" s="261"/>
      <c r="O1793" s="261"/>
      <c r="P1793" s="261"/>
      <c r="Q1793" s="261"/>
      <c r="R1793" s="261"/>
      <c r="S1793" s="261"/>
      <c r="T1793" s="26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3" t="s">
        <v>178</v>
      </c>
      <c r="AU1793" s="263" t="s">
        <v>89</v>
      </c>
      <c r="AV1793" s="14" t="s">
        <v>89</v>
      </c>
      <c r="AW1793" s="14" t="s">
        <v>36</v>
      </c>
      <c r="AX1793" s="14" t="s">
        <v>79</v>
      </c>
      <c r="AY1793" s="263" t="s">
        <v>170</v>
      </c>
    </row>
    <row r="1794" s="13" customFormat="1">
      <c r="A1794" s="13"/>
      <c r="B1794" s="242"/>
      <c r="C1794" s="243"/>
      <c r="D1794" s="244" t="s">
        <v>178</v>
      </c>
      <c r="E1794" s="245" t="s">
        <v>1</v>
      </c>
      <c r="F1794" s="246" t="s">
        <v>387</v>
      </c>
      <c r="G1794" s="243"/>
      <c r="H1794" s="245" t="s">
        <v>1</v>
      </c>
      <c r="I1794" s="247"/>
      <c r="J1794" s="243"/>
      <c r="K1794" s="243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2" t="s">
        <v>178</v>
      </c>
      <c r="AU1794" s="252" t="s">
        <v>89</v>
      </c>
      <c r="AV1794" s="13" t="s">
        <v>87</v>
      </c>
      <c r="AW1794" s="13" t="s">
        <v>36</v>
      </c>
      <c r="AX1794" s="13" t="s">
        <v>79</v>
      </c>
      <c r="AY1794" s="252" t="s">
        <v>170</v>
      </c>
    </row>
    <row r="1795" s="14" customFormat="1">
      <c r="A1795" s="14"/>
      <c r="B1795" s="253"/>
      <c r="C1795" s="254"/>
      <c r="D1795" s="244" t="s">
        <v>178</v>
      </c>
      <c r="E1795" s="255" t="s">
        <v>1</v>
      </c>
      <c r="F1795" s="256" t="s">
        <v>1496</v>
      </c>
      <c r="G1795" s="254"/>
      <c r="H1795" s="257">
        <v>10.4</v>
      </c>
      <c r="I1795" s="258"/>
      <c r="J1795" s="254"/>
      <c r="K1795" s="254"/>
      <c r="L1795" s="259"/>
      <c r="M1795" s="260"/>
      <c r="N1795" s="261"/>
      <c r="O1795" s="261"/>
      <c r="P1795" s="261"/>
      <c r="Q1795" s="261"/>
      <c r="R1795" s="261"/>
      <c r="S1795" s="261"/>
      <c r="T1795" s="26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3" t="s">
        <v>178</v>
      </c>
      <c r="AU1795" s="263" t="s">
        <v>89</v>
      </c>
      <c r="AV1795" s="14" t="s">
        <v>89</v>
      </c>
      <c r="AW1795" s="14" t="s">
        <v>36</v>
      </c>
      <c r="AX1795" s="14" t="s">
        <v>79</v>
      </c>
      <c r="AY1795" s="263" t="s">
        <v>170</v>
      </c>
    </row>
    <row r="1796" s="13" customFormat="1">
      <c r="A1796" s="13"/>
      <c r="B1796" s="242"/>
      <c r="C1796" s="243"/>
      <c r="D1796" s="244" t="s">
        <v>178</v>
      </c>
      <c r="E1796" s="245" t="s">
        <v>1</v>
      </c>
      <c r="F1796" s="246" t="s">
        <v>954</v>
      </c>
      <c r="G1796" s="243"/>
      <c r="H1796" s="245" t="s">
        <v>1</v>
      </c>
      <c r="I1796" s="247"/>
      <c r="J1796" s="243"/>
      <c r="K1796" s="243"/>
      <c r="L1796" s="248"/>
      <c r="M1796" s="249"/>
      <c r="N1796" s="250"/>
      <c r="O1796" s="250"/>
      <c r="P1796" s="250"/>
      <c r="Q1796" s="250"/>
      <c r="R1796" s="250"/>
      <c r="S1796" s="250"/>
      <c r="T1796" s="25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2" t="s">
        <v>178</v>
      </c>
      <c r="AU1796" s="252" t="s">
        <v>89</v>
      </c>
      <c r="AV1796" s="13" t="s">
        <v>87</v>
      </c>
      <c r="AW1796" s="13" t="s">
        <v>36</v>
      </c>
      <c r="AX1796" s="13" t="s">
        <v>79</v>
      </c>
      <c r="AY1796" s="252" t="s">
        <v>170</v>
      </c>
    </row>
    <row r="1797" s="14" customFormat="1">
      <c r="A1797" s="14"/>
      <c r="B1797" s="253"/>
      <c r="C1797" s="254"/>
      <c r="D1797" s="244" t="s">
        <v>178</v>
      </c>
      <c r="E1797" s="255" t="s">
        <v>1</v>
      </c>
      <c r="F1797" s="256" t="s">
        <v>955</v>
      </c>
      <c r="G1797" s="254"/>
      <c r="H1797" s="257">
        <v>9.4100000000000001</v>
      </c>
      <c r="I1797" s="258"/>
      <c r="J1797" s="254"/>
      <c r="K1797" s="254"/>
      <c r="L1797" s="259"/>
      <c r="M1797" s="260"/>
      <c r="N1797" s="261"/>
      <c r="O1797" s="261"/>
      <c r="P1797" s="261"/>
      <c r="Q1797" s="261"/>
      <c r="R1797" s="261"/>
      <c r="S1797" s="261"/>
      <c r="T1797" s="26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3" t="s">
        <v>178</v>
      </c>
      <c r="AU1797" s="263" t="s">
        <v>89</v>
      </c>
      <c r="AV1797" s="14" t="s">
        <v>89</v>
      </c>
      <c r="AW1797" s="14" t="s">
        <v>36</v>
      </c>
      <c r="AX1797" s="14" t="s">
        <v>79</v>
      </c>
      <c r="AY1797" s="263" t="s">
        <v>170</v>
      </c>
    </row>
    <row r="1798" s="14" customFormat="1">
      <c r="A1798" s="14"/>
      <c r="B1798" s="253"/>
      <c r="C1798" s="254"/>
      <c r="D1798" s="244" t="s">
        <v>178</v>
      </c>
      <c r="E1798" s="255" t="s">
        <v>1</v>
      </c>
      <c r="F1798" s="256" t="s">
        <v>956</v>
      </c>
      <c r="G1798" s="254"/>
      <c r="H1798" s="257">
        <v>14.4</v>
      </c>
      <c r="I1798" s="258"/>
      <c r="J1798" s="254"/>
      <c r="K1798" s="254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178</v>
      </c>
      <c r="AU1798" s="263" t="s">
        <v>89</v>
      </c>
      <c r="AV1798" s="14" t="s">
        <v>89</v>
      </c>
      <c r="AW1798" s="14" t="s">
        <v>36</v>
      </c>
      <c r="AX1798" s="14" t="s">
        <v>79</v>
      </c>
      <c r="AY1798" s="263" t="s">
        <v>170</v>
      </c>
    </row>
    <row r="1799" s="13" customFormat="1">
      <c r="A1799" s="13"/>
      <c r="B1799" s="242"/>
      <c r="C1799" s="243"/>
      <c r="D1799" s="244" t="s">
        <v>178</v>
      </c>
      <c r="E1799" s="245" t="s">
        <v>1</v>
      </c>
      <c r="F1799" s="246" t="s">
        <v>957</v>
      </c>
      <c r="G1799" s="243"/>
      <c r="H1799" s="245" t="s">
        <v>1</v>
      </c>
      <c r="I1799" s="247"/>
      <c r="J1799" s="243"/>
      <c r="K1799" s="243"/>
      <c r="L1799" s="248"/>
      <c r="M1799" s="249"/>
      <c r="N1799" s="250"/>
      <c r="O1799" s="250"/>
      <c r="P1799" s="250"/>
      <c r="Q1799" s="250"/>
      <c r="R1799" s="250"/>
      <c r="S1799" s="250"/>
      <c r="T1799" s="251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2" t="s">
        <v>178</v>
      </c>
      <c r="AU1799" s="252" t="s">
        <v>89</v>
      </c>
      <c r="AV1799" s="13" t="s">
        <v>87</v>
      </c>
      <c r="AW1799" s="13" t="s">
        <v>36</v>
      </c>
      <c r="AX1799" s="13" t="s">
        <v>79</v>
      </c>
      <c r="AY1799" s="252" t="s">
        <v>170</v>
      </c>
    </row>
    <row r="1800" s="14" customFormat="1">
      <c r="A1800" s="14"/>
      <c r="B1800" s="253"/>
      <c r="C1800" s="254"/>
      <c r="D1800" s="244" t="s">
        <v>178</v>
      </c>
      <c r="E1800" s="255" t="s">
        <v>1</v>
      </c>
      <c r="F1800" s="256" t="s">
        <v>958</v>
      </c>
      <c r="G1800" s="254"/>
      <c r="H1800" s="257">
        <v>72.579999999999998</v>
      </c>
      <c r="I1800" s="258"/>
      <c r="J1800" s="254"/>
      <c r="K1800" s="254"/>
      <c r="L1800" s="259"/>
      <c r="M1800" s="260"/>
      <c r="N1800" s="261"/>
      <c r="O1800" s="261"/>
      <c r="P1800" s="261"/>
      <c r="Q1800" s="261"/>
      <c r="R1800" s="261"/>
      <c r="S1800" s="261"/>
      <c r="T1800" s="26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3" t="s">
        <v>178</v>
      </c>
      <c r="AU1800" s="263" t="s">
        <v>89</v>
      </c>
      <c r="AV1800" s="14" t="s">
        <v>89</v>
      </c>
      <c r="AW1800" s="14" t="s">
        <v>36</v>
      </c>
      <c r="AX1800" s="14" t="s">
        <v>79</v>
      </c>
      <c r="AY1800" s="263" t="s">
        <v>170</v>
      </c>
    </row>
    <row r="1801" s="14" customFormat="1">
      <c r="A1801" s="14"/>
      <c r="B1801" s="253"/>
      <c r="C1801" s="254"/>
      <c r="D1801" s="244" t="s">
        <v>178</v>
      </c>
      <c r="E1801" s="255" t="s">
        <v>1</v>
      </c>
      <c r="F1801" s="256" t="s">
        <v>959</v>
      </c>
      <c r="G1801" s="254"/>
      <c r="H1801" s="257">
        <v>5.0800000000000001</v>
      </c>
      <c r="I1801" s="258"/>
      <c r="J1801" s="254"/>
      <c r="K1801" s="254"/>
      <c r="L1801" s="259"/>
      <c r="M1801" s="260"/>
      <c r="N1801" s="261"/>
      <c r="O1801" s="261"/>
      <c r="P1801" s="261"/>
      <c r="Q1801" s="261"/>
      <c r="R1801" s="261"/>
      <c r="S1801" s="261"/>
      <c r="T1801" s="26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3" t="s">
        <v>178</v>
      </c>
      <c r="AU1801" s="263" t="s">
        <v>89</v>
      </c>
      <c r="AV1801" s="14" t="s">
        <v>89</v>
      </c>
      <c r="AW1801" s="14" t="s">
        <v>36</v>
      </c>
      <c r="AX1801" s="14" t="s">
        <v>79</v>
      </c>
      <c r="AY1801" s="263" t="s">
        <v>170</v>
      </c>
    </row>
    <row r="1802" s="16" customFormat="1">
      <c r="A1802" s="16"/>
      <c r="B1802" s="275"/>
      <c r="C1802" s="276"/>
      <c r="D1802" s="244" t="s">
        <v>178</v>
      </c>
      <c r="E1802" s="277" t="s">
        <v>1</v>
      </c>
      <c r="F1802" s="278" t="s">
        <v>221</v>
      </c>
      <c r="G1802" s="276"/>
      <c r="H1802" s="279">
        <v>124.31999999999999</v>
      </c>
      <c r="I1802" s="280"/>
      <c r="J1802" s="276"/>
      <c r="K1802" s="276"/>
      <c r="L1802" s="281"/>
      <c r="M1802" s="282"/>
      <c r="N1802" s="283"/>
      <c r="O1802" s="283"/>
      <c r="P1802" s="283"/>
      <c r="Q1802" s="283"/>
      <c r="R1802" s="283"/>
      <c r="S1802" s="283"/>
      <c r="T1802" s="284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T1802" s="285" t="s">
        <v>178</v>
      </c>
      <c r="AU1802" s="285" t="s">
        <v>89</v>
      </c>
      <c r="AV1802" s="16" t="s">
        <v>189</v>
      </c>
      <c r="AW1802" s="16" t="s">
        <v>36</v>
      </c>
      <c r="AX1802" s="16" t="s">
        <v>79</v>
      </c>
      <c r="AY1802" s="285" t="s">
        <v>170</v>
      </c>
    </row>
    <row r="1803" s="15" customFormat="1">
      <c r="A1803" s="15"/>
      <c r="B1803" s="264"/>
      <c r="C1803" s="265"/>
      <c r="D1803" s="244" t="s">
        <v>178</v>
      </c>
      <c r="E1803" s="266" t="s">
        <v>1</v>
      </c>
      <c r="F1803" s="267" t="s">
        <v>183</v>
      </c>
      <c r="G1803" s="265"/>
      <c r="H1803" s="268">
        <v>174.94999999999999</v>
      </c>
      <c r="I1803" s="269"/>
      <c r="J1803" s="265"/>
      <c r="K1803" s="265"/>
      <c r="L1803" s="270"/>
      <c r="M1803" s="271"/>
      <c r="N1803" s="272"/>
      <c r="O1803" s="272"/>
      <c r="P1803" s="272"/>
      <c r="Q1803" s="272"/>
      <c r="R1803" s="272"/>
      <c r="S1803" s="272"/>
      <c r="T1803" s="273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4" t="s">
        <v>178</v>
      </c>
      <c r="AU1803" s="274" t="s">
        <v>89</v>
      </c>
      <c r="AV1803" s="15" t="s">
        <v>176</v>
      </c>
      <c r="AW1803" s="15" t="s">
        <v>36</v>
      </c>
      <c r="AX1803" s="15" t="s">
        <v>87</v>
      </c>
      <c r="AY1803" s="274" t="s">
        <v>170</v>
      </c>
    </row>
    <row r="1804" s="2" customFormat="1" ht="24.15" customHeight="1">
      <c r="A1804" s="39"/>
      <c r="B1804" s="40"/>
      <c r="C1804" s="286" t="s">
        <v>1622</v>
      </c>
      <c r="D1804" s="286" t="s">
        <v>312</v>
      </c>
      <c r="E1804" s="287" t="s">
        <v>1623</v>
      </c>
      <c r="F1804" s="288" t="s">
        <v>1624</v>
      </c>
      <c r="G1804" s="289" t="s">
        <v>175</v>
      </c>
      <c r="H1804" s="290">
        <v>111.386</v>
      </c>
      <c r="I1804" s="291"/>
      <c r="J1804" s="292">
        <f>ROUND(I1804*H1804,2)</f>
        <v>0</v>
      </c>
      <c r="K1804" s="293"/>
      <c r="L1804" s="294"/>
      <c r="M1804" s="295" t="s">
        <v>1</v>
      </c>
      <c r="N1804" s="296" t="s">
        <v>44</v>
      </c>
      <c r="O1804" s="92"/>
      <c r="P1804" s="238">
        <f>O1804*H1804</f>
        <v>0</v>
      </c>
      <c r="Q1804" s="238">
        <v>0.0014</v>
      </c>
      <c r="R1804" s="238">
        <f>Q1804*H1804</f>
        <v>0.15594039999999998</v>
      </c>
      <c r="S1804" s="238">
        <v>0</v>
      </c>
      <c r="T1804" s="239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40" t="s">
        <v>366</v>
      </c>
      <c r="AT1804" s="240" t="s">
        <v>312</v>
      </c>
      <c r="AU1804" s="240" t="s">
        <v>89</v>
      </c>
      <c r="AY1804" s="18" t="s">
        <v>170</v>
      </c>
      <c r="BE1804" s="241">
        <f>IF(N1804="základní",J1804,0)</f>
        <v>0</v>
      </c>
      <c r="BF1804" s="241">
        <f>IF(N1804="snížená",J1804,0)</f>
        <v>0</v>
      </c>
      <c r="BG1804" s="241">
        <f>IF(N1804="zákl. přenesená",J1804,0)</f>
        <v>0</v>
      </c>
      <c r="BH1804" s="241">
        <f>IF(N1804="sníž. přenesená",J1804,0)</f>
        <v>0</v>
      </c>
      <c r="BI1804" s="241">
        <f>IF(N1804="nulová",J1804,0)</f>
        <v>0</v>
      </c>
      <c r="BJ1804" s="18" t="s">
        <v>87</v>
      </c>
      <c r="BK1804" s="241">
        <f>ROUND(I1804*H1804,2)</f>
        <v>0</v>
      </c>
      <c r="BL1804" s="18" t="s">
        <v>273</v>
      </c>
      <c r="BM1804" s="240" t="s">
        <v>1625</v>
      </c>
    </row>
    <row r="1805" s="14" customFormat="1">
      <c r="A1805" s="14"/>
      <c r="B1805" s="253"/>
      <c r="C1805" s="254"/>
      <c r="D1805" s="244" t="s">
        <v>178</v>
      </c>
      <c r="E1805" s="254"/>
      <c r="F1805" s="256" t="s">
        <v>1626</v>
      </c>
      <c r="G1805" s="254"/>
      <c r="H1805" s="257">
        <v>111.386</v>
      </c>
      <c r="I1805" s="258"/>
      <c r="J1805" s="254"/>
      <c r="K1805" s="254"/>
      <c r="L1805" s="259"/>
      <c r="M1805" s="260"/>
      <c r="N1805" s="261"/>
      <c r="O1805" s="261"/>
      <c r="P1805" s="261"/>
      <c r="Q1805" s="261"/>
      <c r="R1805" s="261"/>
      <c r="S1805" s="261"/>
      <c r="T1805" s="26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3" t="s">
        <v>178</v>
      </c>
      <c r="AU1805" s="263" t="s">
        <v>89</v>
      </c>
      <c r="AV1805" s="14" t="s">
        <v>89</v>
      </c>
      <c r="AW1805" s="14" t="s">
        <v>4</v>
      </c>
      <c r="AX1805" s="14" t="s">
        <v>87</v>
      </c>
      <c r="AY1805" s="263" t="s">
        <v>170</v>
      </c>
    </row>
    <row r="1806" s="2" customFormat="1" ht="24.15" customHeight="1">
      <c r="A1806" s="39"/>
      <c r="B1806" s="40"/>
      <c r="C1806" s="286" t="s">
        <v>1627</v>
      </c>
      <c r="D1806" s="286" t="s">
        <v>312</v>
      </c>
      <c r="E1806" s="287" t="s">
        <v>1628</v>
      </c>
      <c r="F1806" s="288" t="s">
        <v>1629</v>
      </c>
      <c r="G1806" s="289" t="s">
        <v>175</v>
      </c>
      <c r="H1806" s="290">
        <v>136.75200000000001</v>
      </c>
      <c r="I1806" s="291"/>
      <c r="J1806" s="292">
        <f>ROUND(I1806*H1806,2)</f>
        <v>0</v>
      </c>
      <c r="K1806" s="293"/>
      <c r="L1806" s="294"/>
      <c r="M1806" s="295" t="s">
        <v>1</v>
      </c>
      <c r="N1806" s="296" t="s">
        <v>44</v>
      </c>
      <c r="O1806" s="92"/>
      <c r="P1806" s="238">
        <f>O1806*H1806</f>
        <v>0</v>
      </c>
      <c r="Q1806" s="238">
        <v>0.002</v>
      </c>
      <c r="R1806" s="238">
        <f>Q1806*H1806</f>
        <v>0.27350400000000002</v>
      </c>
      <c r="S1806" s="238">
        <v>0</v>
      </c>
      <c r="T1806" s="239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40" t="s">
        <v>366</v>
      </c>
      <c r="AT1806" s="240" t="s">
        <v>312</v>
      </c>
      <c r="AU1806" s="240" t="s">
        <v>89</v>
      </c>
      <c r="AY1806" s="18" t="s">
        <v>170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8" t="s">
        <v>87</v>
      </c>
      <c r="BK1806" s="241">
        <f>ROUND(I1806*H1806,2)</f>
        <v>0</v>
      </c>
      <c r="BL1806" s="18" t="s">
        <v>273</v>
      </c>
      <c r="BM1806" s="240" t="s">
        <v>1630</v>
      </c>
    </row>
    <row r="1807" s="13" customFormat="1">
      <c r="A1807" s="13"/>
      <c r="B1807" s="242"/>
      <c r="C1807" s="243"/>
      <c r="D1807" s="244" t="s">
        <v>178</v>
      </c>
      <c r="E1807" s="245" t="s">
        <v>1</v>
      </c>
      <c r="F1807" s="246" t="s">
        <v>194</v>
      </c>
      <c r="G1807" s="243"/>
      <c r="H1807" s="245" t="s">
        <v>1</v>
      </c>
      <c r="I1807" s="247"/>
      <c r="J1807" s="243"/>
      <c r="K1807" s="243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2" t="s">
        <v>178</v>
      </c>
      <c r="AU1807" s="252" t="s">
        <v>89</v>
      </c>
      <c r="AV1807" s="13" t="s">
        <v>87</v>
      </c>
      <c r="AW1807" s="13" t="s">
        <v>36</v>
      </c>
      <c r="AX1807" s="13" t="s">
        <v>79</v>
      </c>
      <c r="AY1807" s="252" t="s">
        <v>170</v>
      </c>
    </row>
    <row r="1808" s="13" customFormat="1">
      <c r="A1808" s="13"/>
      <c r="B1808" s="242"/>
      <c r="C1808" s="243"/>
      <c r="D1808" s="244" t="s">
        <v>178</v>
      </c>
      <c r="E1808" s="245" t="s">
        <v>1</v>
      </c>
      <c r="F1808" s="246" t="s">
        <v>195</v>
      </c>
      <c r="G1808" s="243"/>
      <c r="H1808" s="245" t="s">
        <v>1</v>
      </c>
      <c r="I1808" s="247"/>
      <c r="J1808" s="243"/>
      <c r="K1808" s="243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2" t="s">
        <v>178</v>
      </c>
      <c r="AU1808" s="252" t="s">
        <v>89</v>
      </c>
      <c r="AV1808" s="13" t="s">
        <v>87</v>
      </c>
      <c r="AW1808" s="13" t="s">
        <v>36</v>
      </c>
      <c r="AX1808" s="13" t="s">
        <v>79</v>
      </c>
      <c r="AY1808" s="252" t="s">
        <v>170</v>
      </c>
    </row>
    <row r="1809" s="13" customFormat="1">
      <c r="A1809" s="13"/>
      <c r="B1809" s="242"/>
      <c r="C1809" s="243"/>
      <c r="D1809" s="244" t="s">
        <v>178</v>
      </c>
      <c r="E1809" s="245" t="s">
        <v>1</v>
      </c>
      <c r="F1809" s="246" t="s">
        <v>196</v>
      </c>
      <c r="G1809" s="243"/>
      <c r="H1809" s="245" t="s">
        <v>1</v>
      </c>
      <c r="I1809" s="247"/>
      <c r="J1809" s="243"/>
      <c r="K1809" s="243"/>
      <c r="L1809" s="248"/>
      <c r="M1809" s="249"/>
      <c r="N1809" s="250"/>
      <c r="O1809" s="250"/>
      <c r="P1809" s="250"/>
      <c r="Q1809" s="250"/>
      <c r="R1809" s="250"/>
      <c r="S1809" s="250"/>
      <c r="T1809" s="25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2" t="s">
        <v>178</v>
      </c>
      <c r="AU1809" s="252" t="s">
        <v>89</v>
      </c>
      <c r="AV1809" s="13" t="s">
        <v>87</v>
      </c>
      <c r="AW1809" s="13" t="s">
        <v>36</v>
      </c>
      <c r="AX1809" s="13" t="s">
        <v>79</v>
      </c>
      <c r="AY1809" s="252" t="s">
        <v>170</v>
      </c>
    </row>
    <row r="1810" s="13" customFormat="1">
      <c r="A1810" s="13"/>
      <c r="B1810" s="242"/>
      <c r="C1810" s="243"/>
      <c r="D1810" s="244" t="s">
        <v>178</v>
      </c>
      <c r="E1810" s="245" t="s">
        <v>1</v>
      </c>
      <c r="F1810" s="246" t="s">
        <v>397</v>
      </c>
      <c r="G1810" s="243"/>
      <c r="H1810" s="245" t="s">
        <v>1</v>
      </c>
      <c r="I1810" s="247"/>
      <c r="J1810" s="243"/>
      <c r="K1810" s="243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2" t="s">
        <v>178</v>
      </c>
      <c r="AU1810" s="252" t="s">
        <v>89</v>
      </c>
      <c r="AV1810" s="13" t="s">
        <v>87</v>
      </c>
      <c r="AW1810" s="13" t="s">
        <v>36</v>
      </c>
      <c r="AX1810" s="13" t="s">
        <v>79</v>
      </c>
      <c r="AY1810" s="252" t="s">
        <v>170</v>
      </c>
    </row>
    <row r="1811" s="13" customFormat="1">
      <c r="A1811" s="13"/>
      <c r="B1811" s="242"/>
      <c r="C1811" s="243"/>
      <c r="D1811" s="244" t="s">
        <v>178</v>
      </c>
      <c r="E1811" s="245" t="s">
        <v>1</v>
      </c>
      <c r="F1811" s="246" t="s">
        <v>385</v>
      </c>
      <c r="G1811" s="243"/>
      <c r="H1811" s="245" t="s">
        <v>1</v>
      </c>
      <c r="I1811" s="247"/>
      <c r="J1811" s="243"/>
      <c r="K1811" s="243"/>
      <c r="L1811" s="248"/>
      <c r="M1811" s="249"/>
      <c r="N1811" s="250"/>
      <c r="O1811" s="250"/>
      <c r="P1811" s="250"/>
      <c r="Q1811" s="250"/>
      <c r="R1811" s="250"/>
      <c r="S1811" s="250"/>
      <c r="T1811" s="251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2" t="s">
        <v>178</v>
      </c>
      <c r="AU1811" s="252" t="s">
        <v>89</v>
      </c>
      <c r="AV1811" s="13" t="s">
        <v>87</v>
      </c>
      <c r="AW1811" s="13" t="s">
        <v>36</v>
      </c>
      <c r="AX1811" s="13" t="s">
        <v>79</v>
      </c>
      <c r="AY1811" s="252" t="s">
        <v>170</v>
      </c>
    </row>
    <row r="1812" s="14" customFormat="1">
      <c r="A1812" s="14"/>
      <c r="B1812" s="253"/>
      <c r="C1812" s="254"/>
      <c r="D1812" s="244" t="s">
        <v>178</v>
      </c>
      <c r="E1812" s="255" t="s">
        <v>1</v>
      </c>
      <c r="F1812" s="256" t="s">
        <v>1495</v>
      </c>
      <c r="G1812" s="254"/>
      <c r="H1812" s="257">
        <v>12.449999999999999</v>
      </c>
      <c r="I1812" s="258"/>
      <c r="J1812" s="254"/>
      <c r="K1812" s="254"/>
      <c r="L1812" s="259"/>
      <c r="M1812" s="260"/>
      <c r="N1812" s="261"/>
      <c r="O1812" s="261"/>
      <c r="P1812" s="261"/>
      <c r="Q1812" s="261"/>
      <c r="R1812" s="261"/>
      <c r="S1812" s="261"/>
      <c r="T1812" s="26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63" t="s">
        <v>178</v>
      </c>
      <c r="AU1812" s="263" t="s">
        <v>89</v>
      </c>
      <c r="AV1812" s="14" t="s">
        <v>89</v>
      </c>
      <c r="AW1812" s="14" t="s">
        <v>36</v>
      </c>
      <c r="AX1812" s="14" t="s">
        <v>79</v>
      </c>
      <c r="AY1812" s="263" t="s">
        <v>170</v>
      </c>
    </row>
    <row r="1813" s="13" customFormat="1">
      <c r="A1813" s="13"/>
      <c r="B1813" s="242"/>
      <c r="C1813" s="243"/>
      <c r="D1813" s="244" t="s">
        <v>178</v>
      </c>
      <c r="E1813" s="245" t="s">
        <v>1</v>
      </c>
      <c r="F1813" s="246" t="s">
        <v>387</v>
      </c>
      <c r="G1813" s="243"/>
      <c r="H1813" s="245" t="s">
        <v>1</v>
      </c>
      <c r="I1813" s="247"/>
      <c r="J1813" s="243"/>
      <c r="K1813" s="243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2" t="s">
        <v>178</v>
      </c>
      <c r="AU1813" s="252" t="s">
        <v>89</v>
      </c>
      <c r="AV1813" s="13" t="s">
        <v>87</v>
      </c>
      <c r="AW1813" s="13" t="s">
        <v>36</v>
      </c>
      <c r="AX1813" s="13" t="s">
        <v>79</v>
      </c>
      <c r="AY1813" s="252" t="s">
        <v>170</v>
      </c>
    </row>
    <row r="1814" s="14" customFormat="1">
      <c r="A1814" s="14"/>
      <c r="B1814" s="253"/>
      <c r="C1814" s="254"/>
      <c r="D1814" s="244" t="s">
        <v>178</v>
      </c>
      <c r="E1814" s="255" t="s">
        <v>1</v>
      </c>
      <c r="F1814" s="256" t="s">
        <v>1496</v>
      </c>
      <c r="G1814" s="254"/>
      <c r="H1814" s="257">
        <v>10.4</v>
      </c>
      <c r="I1814" s="258"/>
      <c r="J1814" s="254"/>
      <c r="K1814" s="254"/>
      <c r="L1814" s="259"/>
      <c r="M1814" s="260"/>
      <c r="N1814" s="261"/>
      <c r="O1814" s="261"/>
      <c r="P1814" s="261"/>
      <c r="Q1814" s="261"/>
      <c r="R1814" s="261"/>
      <c r="S1814" s="261"/>
      <c r="T1814" s="26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3" t="s">
        <v>178</v>
      </c>
      <c r="AU1814" s="263" t="s">
        <v>89</v>
      </c>
      <c r="AV1814" s="14" t="s">
        <v>89</v>
      </c>
      <c r="AW1814" s="14" t="s">
        <v>36</v>
      </c>
      <c r="AX1814" s="14" t="s">
        <v>79</v>
      </c>
      <c r="AY1814" s="263" t="s">
        <v>170</v>
      </c>
    </row>
    <row r="1815" s="13" customFormat="1">
      <c r="A1815" s="13"/>
      <c r="B1815" s="242"/>
      <c r="C1815" s="243"/>
      <c r="D1815" s="244" t="s">
        <v>178</v>
      </c>
      <c r="E1815" s="245" t="s">
        <v>1</v>
      </c>
      <c r="F1815" s="246" t="s">
        <v>954</v>
      </c>
      <c r="G1815" s="243"/>
      <c r="H1815" s="245" t="s">
        <v>1</v>
      </c>
      <c r="I1815" s="247"/>
      <c r="J1815" s="243"/>
      <c r="K1815" s="243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2" t="s">
        <v>178</v>
      </c>
      <c r="AU1815" s="252" t="s">
        <v>89</v>
      </c>
      <c r="AV1815" s="13" t="s">
        <v>87</v>
      </c>
      <c r="AW1815" s="13" t="s">
        <v>36</v>
      </c>
      <c r="AX1815" s="13" t="s">
        <v>79</v>
      </c>
      <c r="AY1815" s="252" t="s">
        <v>170</v>
      </c>
    </row>
    <row r="1816" s="14" customFormat="1">
      <c r="A1816" s="14"/>
      <c r="B1816" s="253"/>
      <c r="C1816" s="254"/>
      <c r="D1816" s="244" t="s">
        <v>178</v>
      </c>
      <c r="E1816" s="255" t="s">
        <v>1</v>
      </c>
      <c r="F1816" s="256" t="s">
        <v>955</v>
      </c>
      <c r="G1816" s="254"/>
      <c r="H1816" s="257">
        <v>9.4100000000000001</v>
      </c>
      <c r="I1816" s="258"/>
      <c r="J1816" s="254"/>
      <c r="K1816" s="254"/>
      <c r="L1816" s="259"/>
      <c r="M1816" s="260"/>
      <c r="N1816" s="261"/>
      <c r="O1816" s="261"/>
      <c r="P1816" s="261"/>
      <c r="Q1816" s="261"/>
      <c r="R1816" s="261"/>
      <c r="S1816" s="261"/>
      <c r="T1816" s="26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3" t="s">
        <v>178</v>
      </c>
      <c r="AU1816" s="263" t="s">
        <v>89</v>
      </c>
      <c r="AV1816" s="14" t="s">
        <v>89</v>
      </c>
      <c r="AW1816" s="14" t="s">
        <v>36</v>
      </c>
      <c r="AX1816" s="14" t="s">
        <v>79</v>
      </c>
      <c r="AY1816" s="263" t="s">
        <v>170</v>
      </c>
    </row>
    <row r="1817" s="14" customFormat="1">
      <c r="A1817" s="14"/>
      <c r="B1817" s="253"/>
      <c r="C1817" s="254"/>
      <c r="D1817" s="244" t="s">
        <v>178</v>
      </c>
      <c r="E1817" s="255" t="s">
        <v>1</v>
      </c>
      <c r="F1817" s="256" t="s">
        <v>956</v>
      </c>
      <c r="G1817" s="254"/>
      <c r="H1817" s="257">
        <v>14.4</v>
      </c>
      <c r="I1817" s="258"/>
      <c r="J1817" s="254"/>
      <c r="K1817" s="254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3" t="s">
        <v>178</v>
      </c>
      <c r="AU1817" s="263" t="s">
        <v>89</v>
      </c>
      <c r="AV1817" s="14" t="s">
        <v>89</v>
      </c>
      <c r="AW1817" s="14" t="s">
        <v>36</v>
      </c>
      <c r="AX1817" s="14" t="s">
        <v>79</v>
      </c>
      <c r="AY1817" s="263" t="s">
        <v>170</v>
      </c>
    </row>
    <row r="1818" s="13" customFormat="1">
      <c r="A1818" s="13"/>
      <c r="B1818" s="242"/>
      <c r="C1818" s="243"/>
      <c r="D1818" s="244" t="s">
        <v>178</v>
      </c>
      <c r="E1818" s="245" t="s">
        <v>1</v>
      </c>
      <c r="F1818" s="246" t="s">
        <v>957</v>
      </c>
      <c r="G1818" s="243"/>
      <c r="H1818" s="245" t="s">
        <v>1</v>
      </c>
      <c r="I1818" s="247"/>
      <c r="J1818" s="243"/>
      <c r="K1818" s="243"/>
      <c r="L1818" s="248"/>
      <c r="M1818" s="249"/>
      <c r="N1818" s="250"/>
      <c r="O1818" s="250"/>
      <c r="P1818" s="250"/>
      <c r="Q1818" s="250"/>
      <c r="R1818" s="250"/>
      <c r="S1818" s="250"/>
      <c r="T1818" s="25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2" t="s">
        <v>178</v>
      </c>
      <c r="AU1818" s="252" t="s">
        <v>89</v>
      </c>
      <c r="AV1818" s="13" t="s">
        <v>87</v>
      </c>
      <c r="AW1818" s="13" t="s">
        <v>36</v>
      </c>
      <c r="AX1818" s="13" t="s">
        <v>79</v>
      </c>
      <c r="AY1818" s="252" t="s">
        <v>170</v>
      </c>
    </row>
    <row r="1819" s="14" customFormat="1">
      <c r="A1819" s="14"/>
      <c r="B1819" s="253"/>
      <c r="C1819" s="254"/>
      <c r="D1819" s="244" t="s">
        <v>178</v>
      </c>
      <c r="E1819" s="255" t="s">
        <v>1</v>
      </c>
      <c r="F1819" s="256" t="s">
        <v>958</v>
      </c>
      <c r="G1819" s="254"/>
      <c r="H1819" s="257">
        <v>72.579999999999998</v>
      </c>
      <c r="I1819" s="258"/>
      <c r="J1819" s="254"/>
      <c r="K1819" s="254"/>
      <c r="L1819" s="259"/>
      <c r="M1819" s="260"/>
      <c r="N1819" s="261"/>
      <c r="O1819" s="261"/>
      <c r="P1819" s="261"/>
      <c r="Q1819" s="261"/>
      <c r="R1819" s="261"/>
      <c r="S1819" s="261"/>
      <c r="T1819" s="26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3" t="s">
        <v>178</v>
      </c>
      <c r="AU1819" s="263" t="s">
        <v>89</v>
      </c>
      <c r="AV1819" s="14" t="s">
        <v>89</v>
      </c>
      <c r="AW1819" s="14" t="s">
        <v>36</v>
      </c>
      <c r="AX1819" s="14" t="s">
        <v>79</v>
      </c>
      <c r="AY1819" s="263" t="s">
        <v>170</v>
      </c>
    </row>
    <row r="1820" s="14" customFormat="1">
      <c r="A1820" s="14"/>
      <c r="B1820" s="253"/>
      <c r="C1820" s="254"/>
      <c r="D1820" s="244" t="s">
        <v>178</v>
      </c>
      <c r="E1820" s="255" t="s">
        <v>1</v>
      </c>
      <c r="F1820" s="256" t="s">
        <v>959</v>
      </c>
      <c r="G1820" s="254"/>
      <c r="H1820" s="257">
        <v>5.0800000000000001</v>
      </c>
      <c r="I1820" s="258"/>
      <c r="J1820" s="254"/>
      <c r="K1820" s="254"/>
      <c r="L1820" s="259"/>
      <c r="M1820" s="260"/>
      <c r="N1820" s="261"/>
      <c r="O1820" s="261"/>
      <c r="P1820" s="261"/>
      <c r="Q1820" s="261"/>
      <c r="R1820" s="261"/>
      <c r="S1820" s="261"/>
      <c r="T1820" s="26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3" t="s">
        <v>178</v>
      </c>
      <c r="AU1820" s="263" t="s">
        <v>89</v>
      </c>
      <c r="AV1820" s="14" t="s">
        <v>89</v>
      </c>
      <c r="AW1820" s="14" t="s">
        <v>36</v>
      </c>
      <c r="AX1820" s="14" t="s">
        <v>79</v>
      </c>
      <c r="AY1820" s="263" t="s">
        <v>170</v>
      </c>
    </row>
    <row r="1821" s="15" customFormat="1">
      <c r="A1821" s="15"/>
      <c r="B1821" s="264"/>
      <c r="C1821" s="265"/>
      <c r="D1821" s="244" t="s">
        <v>178</v>
      </c>
      <c r="E1821" s="266" t="s">
        <v>1</v>
      </c>
      <c r="F1821" s="267" t="s">
        <v>183</v>
      </c>
      <c r="G1821" s="265"/>
      <c r="H1821" s="268">
        <v>124.31999999999999</v>
      </c>
      <c r="I1821" s="269"/>
      <c r="J1821" s="265"/>
      <c r="K1821" s="265"/>
      <c r="L1821" s="270"/>
      <c r="M1821" s="271"/>
      <c r="N1821" s="272"/>
      <c r="O1821" s="272"/>
      <c r="P1821" s="272"/>
      <c r="Q1821" s="272"/>
      <c r="R1821" s="272"/>
      <c r="S1821" s="272"/>
      <c r="T1821" s="273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74" t="s">
        <v>178</v>
      </c>
      <c r="AU1821" s="274" t="s">
        <v>89</v>
      </c>
      <c r="AV1821" s="15" t="s">
        <v>176</v>
      </c>
      <c r="AW1821" s="15" t="s">
        <v>36</v>
      </c>
      <c r="AX1821" s="15" t="s">
        <v>87</v>
      </c>
      <c r="AY1821" s="274" t="s">
        <v>170</v>
      </c>
    </row>
    <row r="1822" s="14" customFormat="1">
      <c r="A1822" s="14"/>
      <c r="B1822" s="253"/>
      <c r="C1822" s="254"/>
      <c r="D1822" s="244" t="s">
        <v>178</v>
      </c>
      <c r="E1822" s="254"/>
      <c r="F1822" s="256" t="s">
        <v>1631</v>
      </c>
      <c r="G1822" s="254"/>
      <c r="H1822" s="257">
        <v>136.75200000000001</v>
      </c>
      <c r="I1822" s="258"/>
      <c r="J1822" s="254"/>
      <c r="K1822" s="254"/>
      <c r="L1822" s="259"/>
      <c r="M1822" s="260"/>
      <c r="N1822" s="261"/>
      <c r="O1822" s="261"/>
      <c r="P1822" s="261"/>
      <c r="Q1822" s="261"/>
      <c r="R1822" s="261"/>
      <c r="S1822" s="261"/>
      <c r="T1822" s="26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3" t="s">
        <v>178</v>
      </c>
      <c r="AU1822" s="263" t="s">
        <v>89</v>
      </c>
      <c r="AV1822" s="14" t="s">
        <v>89</v>
      </c>
      <c r="AW1822" s="14" t="s">
        <v>4</v>
      </c>
      <c r="AX1822" s="14" t="s">
        <v>87</v>
      </c>
      <c r="AY1822" s="263" t="s">
        <v>170</v>
      </c>
    </row>
    <row r="1823" s="2" customFormat="1" ht="24.15" customHeight="1">
      <c r="A1823" s="39"/>
      <c r="B1823" s="40"/>
      <c r="C1823" s="286" t="s">
        <v>1632</v>
      </c>
      <c r="D1823" s="286" t="s">
        <v>312</v>
      </c>
      <c r="E1823" s="287" t="s">
        <v>1633</v>
      </c>
      <c r="F1823" s="288" t="s">
        <v>1634</v>
      </c>
      <c r="G1823" s="289" t="s">
        <v>175</v>
      </c>
      <c r="H1823" s="290">
        <v>136.75200000000001</v>
      </c>
      <c r="I1823" s="291"/>
      <c r="J1823" s="292">
        <f>ROUND(I1823*H1823,2)</f>
        <v>0</v>
      </c>
      <c r="K1823" s="293"/>
      <c r="L1823" s="294"/>
      <c r="M1823" s="295" t="s">
        <v>1</v>
      </c>
      <c r="N1823" s="296" t="s">
        <v>44</v>
      </c>
      <c r="O1823" s="92"/>
      <c r="P1823" s="238">
        <f>O1823*H1823</f>
        <v>0</v>
      </c>
      <c r="Q1823" s="238">
        <v>0.00175</v>
      </c>
      <c r="R1823" s="238">
        <f>Q1823*H1823</f>
        <v>0.23931600000000003</v>
      </c>
      <c r="S1823" s="238">
        <v>0</v>
      </c>
      <c r="T1823" s="239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40" t="s">
        <v>366</v>
      </c>
      <c r="AT1823" s="240" t="s">
        <v>312</v>
      </c>
      <c r="AU1823" s="240" t="s">
        <v>89</v>
      </c>
      <c r="AY1823" s="18" t="s">
        <v>170</v>
      </c>
      <c r="BE1823" s="241">
        <f>IF(N1823="základní",J1823,0)</f>
        <v>0</v>
      </c>
      <c r="BF1823" s="241">
        <f>IF(N1823="snížená",J1823,0)</f>
        <v>0</v>
      </c>
      <c r="BG1823" s="241">
        <f>IF(N1823="zákl. přenesená",J1823,0)</f>
        <v>0</v>
      </c>
      <c r="BH1823" s="241">
        <f>IF(N1823="sníž. přenesená",J1823,0)</f>
        <v>0</v>
      </c>
      <c r="BI1823" s="241">
        <f>IF(N1823="nulová",J1823,0)</f>
        <v>0</v>
      </c>
      <c r="BJ1823" s="18" t="s">
        <v>87</v>
      </c>
      <c r="BK1823" s="241">
        <f>ROUND(I1823*H1823,2)</f>
        <v>0</v>
      </c>
      <c r="BL1823" s="18" t="s">
        <v>273</v>
      </c>
      <c r="BM1823" s="240" t="s">
        <v>1635</v>
      </c>
    </row>
    <row r="1824" s="13" customFormat="1">
      <c r="A1824" s="13"/>
      <c r="B1824" s="242"/>
      <c r="C1824" s="243"/>
      <c r="D1824" s="244" t="s">
        <v>178</v>
      </c>
      <c r="E1824" s="245" t="s">
        <v>1</v>
      </c>
      <c r="F1824" s="246" t="s">
        <v>194</v>
      </c>
      <c r="G1824" s="243"/>
      <c r="H1824" s="245" t="s">
        <v>1</v>
      </c>
      <c r="I1824" s="247"/>
      <c r="J1824" s="243"/>
      <c r="K1824" s="243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178</v>
      </c>
      <c r="AU1824" s="252" t="s">
        <v>89</v>
      </c>
      <c r="AV1824" s="13" t="s">
        <v>87</v>
      </c>
      <c r="AW1824" s="13" t="s">
        <v>36</v>
      </c>
      <c r="AX1824" s="13" t="s">
        <v>79</v>
      </c>
      <c r="AY1824" s="252" t="s">
        <v>170</v>
      </c>
    </row>
    <row r="1825" s="13" customFormat="1">
      <c r="A1825" s="13"/>
      <c r="B1825" s="242"/>
      <c r="C1825" s="243"/>
      <c r="D1825" s="244" t="s">
        <v>178</v>
      </c>
      <c r="E1825" s="245" t="s">
        <v>1</v>
      </c>
      <c r="F1825" s="246" t="s">
        <v>195</v>
      </c>
      <c r="G1825" s="243"/>
      <c r="H1825" s="245" t="s">
        <v>1</v>
      </c>
      <c r="I1825" s="247"/>
      <c r="J1825" s="243"/>
      <c r="K1825" s="243"/>
      <c r="L1825" s="248"/>
      <c r="M1825" s="249"/>
      <c r="N1825" s="250"/>
      <c r="O1825" s="250"/>
      <c r="P1825" s="250"/>
      <c r="Q1825" s="250"/>
      <c r="R1825" s="250"/>
      <c r="S1825" s="250"/>
      <c r="T1825" s="25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2" t="s">
        <v>178</v>
      </c>
      <c r="AU1825" s="252" t="s">
        <v>89</v>
      </c>
      <c r="AV1825" s="13" t="s">
        <v>87</v>
      </c>
      <c r="AW1825" s="13" t="s">
        <v>36</v>
      </c>
      <c r="AX1825" s="13" t="s">
        <v>79</v>
      </c>
      <c r="AY1825" s="252" t="s">
        <v>170</v>
      </c>
    </row>
    <row r="1826" s="13" customFormat="1">
      <c r="A1826" s="13"/>
      <c r="B1826" s="242"/>
      <c r="C1826" s="243"/>
      <c r="D1826" s="244" t="s">
        <v>178</v>
      </c>
      <c r="E1826" s="245" t="s">
        <v>1</v>
      </c>
      <c r="F1826" s="246" t="s">
        <v>196</v>
      </c>
      <c r="G1826" s="243"/>
      <c r="H1826" s="245" t="s">
        <v>1</v>
      </c>
      <c r="I1826" s="247"/>
      <c r="J1826" s="243"/>
      <c r="K1826" s="243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2" t="s">
        <v>178</v>
      </c>
      <c r="AU1826" s="252" t="s">
        <v>89</v>
      </c>
      <c r="AV1826" s="13" t="s">
        <v>87</v>
      </c>
      <c r="AW1826" s="13" t="s">
        <v>36</v>
      </c>
      <c r="AX1826" s="13" t="s">
        <v>79</v>
      </c>
      <c r="AY1826" s="252" t="s">
        <v>170</v>
      </c>
    </row>
    <row r="1827" s="13" customFormat="1">
      <c r="A1827" s="13"/>
      <c r="B1827" s="242"/>
      <c r="C1827" s="243"/>
      <c r="D1827" s="244" t="s">
        <v>178</v>
      </c>
      <c r="E1827" s="245" t="s">
        <v>1</v>
      </c>
      <c r="F1827" s="246" t="s">
        <v>397</v>
      </c>
      <c r="G1827" s="243"/>
      <c r="H1827" s="245" t="s">
        <v>1</v>
      </c>
      <c r="I1827" s="247"/>
      <c r="J1827" s="243"/>
      <c r="K1827" s="243"/>
      <c r="L1827" s="248"/>
      <c r="M1827" s="249"/>
      <c r="N1827" s="250"/>
      <c r="O1827" s="250"/>
      <c r="P1827" s="250"/>
      <c r="Q1827" s="250"/>
      <c r="R1827" s="250"/>
      <c r="S1827" s="250"/>
      <c r="T1827" s="25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2" t="s">
        <v>178</v>
      </c>
      <c r="AU1827" s="252" t="s">
        <v>89</v>
      </c>
      <c r="AV1827" s="13" t="s">
        <v>87</v>
      </c>
      <c r="AW1827" s="13" t="s">
        <v>36</v>
      </c>
      <c r="AX1827" s="13" t="s">
        <v>79</v>
      </c>
      <c r="AY1827" s="252" t="s">
        <v>170</v>
      </c>
    </row>
    <row r="1828" s="13" customFormat="1">
      <c r="A1828" s="13"/>
      <c r="B1828" s="242"/>
      <c r="C1828" s="243"/>
      <c r="D1828" s="244" t="s">
        <v>178</v>
      </c>
      <c r="E1828" s="245" t="s">
        <v>1</v>
      </c>
      <c r="F1828" s="246" t="s">
        <v>385</v>
      </c>
      <c r="G1828" s="243"/>
      <c r="H1828" s="245" t="s">
        <v>1</v>
      </c>
      <c r="I1828" s="247"/>
      <c r="J1828" s="243"/>
      <c r="K1828" s="243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2" t="s">
        <v>178</v>
      </c>
      <c r="AU1828" s="252" t="s">
        <v>89</v>
      </c>
      <c r="AV1828" s="13" t="s">
        <v>87</v>
      </c>
      <c r="AW1828" s="13" t="s">
        <v>36</v>
      </c>
      <c r="AX1828" s="13" t="s">
        <v>79</v>
      </c>
      <c r="AY1828" s="252" t="s">
        <v>170</v>
      </c>
    </row>
    <row r="1829" s="14" customFormat="1">
      <c r="A1829" s="14"/>
      <c r="B1829" s="253"/>
      <c r="C1829" s="254"/>
      <c r="D1829" s="244" t="s">
        <v>178</v>
      </c>
      <c r="E1829" s="255" t="s">
        <v>1</v>
      </c>
      <c r="F1829" s="256" t="s">
        <v>1495</v>
      </c>
      <c r="G1829" s="254"/>
      <c r="H1829" s="257">
        <v>12.449999999999999</v>
      </c>
      <c r="I1829" s="258"/>
      <c r="J1829" s="254"/>
      <c r="K1829" s="254"/>
      <c r="L1829" s="259"/>
      <c r="M1829" s="260"/>
      <c r="N1829" s="261"/>
      <c r="O1829" s="261"/>
      <c r="P1829" s="261"/>
      <c r="Q1829" s="261"/>
      <c r="R1829" s="261"/>
      <c r="S1829" s="261"/>
      <c r="T1829" s="26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3" t="s">
        <v>178</v>
      </c>
      <c r="AU1829" s="263" t="s">
        <v>89</v>
      </c>
      <c r="AV1829" s="14" t="s">
        <v>89</v>
      </c>
      <c r="AW1829" s="14" t="s">
        <v>36</v>
      </c>
      <c r="AX1829" s="14" t="s">
        <v>79</v>
      </c>
      <c r="AY1829" s="263" t="s">
        <v>170</v>
      </c>
    </row>
    <row r="1830" s="13" customFormat="1">
      <c r="A1830" s="13"/>
      <c r="B1830" s="242"/>
      <c r="C1830" s="243"/>
      <c r="D1830" s="244" t="s">
        <v>178</v>
      </c>
      <c r="E1830" s="245" t="s">
        <v>1</v>
      </c>
      <c r="F1830" s="246" t="s">
        <v>387</v>
      </c>
      <c r="G1830" s="243"/>
      <c r="H1830" s="245" t="s">
        <v>1</v>
      </c>
      <c r="I1830" s="247"/>
      <c r="J1830" s="243"/>
      <c r="K1830" s="243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2" t="s">
        <v>178</v>
      </c>
      <c r="AU1830" s="252" t="s">
        <v>89</v>
      </c>
      <c r="AV1830" s="13" t="s">
        <v>87</v>
      </c>
      <c r="AW1830" s="13" t="s">
        <v>36</v>
      </c>
      <c r="AX1830" s="13" t="s">
        <v>79</v>
      </c>
      <c r="AY1830" s="252" t="s">
        <v>170</v>
      </c>
    </row>
    <row r="1831" s="14" customFormat="1">
      <c r="A1831" s="14"/>
      <c r="B1831" s="253"/>
      <c r="C1831" s="254"/>
      <c r="D1831" s="244" t="s">
        <v>178</v>
      </c>
      <c r="E1831" s="255" t="s">
        <v>1</v>
      </c>
      <c r="F1831" s="256" t="s">
        <v>1496</v>
      </c>
      <c r="G1831" s="254"/>
      <c r="H1831" s="257">
        <v>10.4</v>
      </c>
      <c r="I1831" s="258"/>
      <c r="J1831" s="254"/>
      <c r="K1831" s="254"/>
      <c r="L1831" s="259"/>
      <c r="M1831" s="260"/>
      <c r="N1831" s="261"/>
      <c r="O1831" s="261"/>
      <c r="P1831" s="261"/>
      <c r="Q1831" s="261"/>
      <c r="R1831" s="261"/>
      <c r="S1831" s="261"/>
      <c r="T1831" s="26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3" t="s">
        <v>178</v>
      </c>
      <c r="AU1831" s="263" t="s">
        <v>89</v>
      </c>
      <c r="AV1831" s="14" t="s">
        <v>89</v>
      </c>
      <c r="AW1831" s="14" t="s">
        <v>36</v>
      </c>
      <c r="AX1831" s="14" t="s">
        <v>79</v>
      </c>
      <c r="AY1831" s="263" t="s">
        <v>170</v>
      </c>
    </row>
    <row r="1832" s="13" customFormat="1">
      <c r="A1832" s="13"/>
      <c r="B1832" s="242"/>
      <c r="C1832" s="243"/>
      <c r="D1832" s="244" t="s">
        <v>178</v>
      </c>
      <c r="E1832" s="245" t="s">
        <v>1</v>
      </c>
      <c r="F1832" s="246" t="s">
        <v>954</v>
      </c>
      <c r="G1832" s="243"/>
      <c r="H1832" s="245" t="s">
        <v>1</v>
      </c>
      <c r="I1832" s="247"/>
      <c r="J1832" s="243"/>
      <c r="K1832" s="243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2" t="s">
        <v>178</v>
      </c>
      <c r="AU1832" s="252" t="s">
        <v>89</v>
      </c>
      <c r="AV1832" s="13" t="s">
        <v>87</v>
      </c>
      <c r="AW1832" s="13" t="s">
        <v>36</v>
      </c>
      <c r="AX1832" s="13" t="s">
        <v>79</v>
      </c>
      <c r="AY1832" s="252" t="s">
        <v>170</v>
      </c>
    </row>
    <row r="1833" s="14" customFormat="1">
      <c r="A1833" s="14"/>
      <c r="B1833" s="253"/>
      <c r="C1833" s="254"/>
      <c r="D1833" s="244" t="s">
        <v>178</v>
      </c>
      <c r="E1833" s="255" t="s">
        <v>1</v>
      </c>
      <c r="F1833" s="256" t="s">
        <v>955</v>
      </c>
      <c r="G1833" s="254"/>
      <c r="H1833" s="257">
        <v>9.4100000000000001</v>
      </c>
      <c r="I1833" s="258"/>
      <c r="J1833" s="254"/>
      <c r="K1833" s="254"/>
      <c r="L1833" s="259"/>
      <c r="M1833" s="260"/>
      <c r="N1833" s="261"/>
      <c r="O1833" s="261"/>
      <c r="P1833" s="261"/>
      <c r="Q1833" s="261"/>
      <c r="R1833" s="261"/>
      <c r="S1833" s="261"/>
      <c r="T1833" s="26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3" t="s">
        <v>178</v>
      </c>
      <c r="AU1833" s="263" t="s">
        <v>89</v>
      </c>
      <c r="AV1833" s="14" t="s">
        <v>89</v>
      </c>
      <c r="AW1833" s="14" t="s">
        <v>36</v>
      </c>
      <c r="AX1833" s="14" t="s">
        <v>79</v>
      </c>
      <c r="AY1833" s="263" t="s">
        <v>170</v>
      </c>
    </row>
    <row r="1834" s="14" customFormat="1">
      <c r="A1834" s="14"/>
      <c r="B1834" s="253"/>
      <c r="C1834" s="254"/>
      <c r="D1834" s="244" t="s">
        <v>178</v>
      </c>
      <c r="E1834" s="255" t="s">
        <v>1</v>
      </c>
      <c r="F1834" s="256" t="s">
        <v>956</v>
      </c>
      <c r="G1834" s="254"/>
      <c r="H1834" s="257">
        <v>14.4</v>
      </c>
      <c r="I1834" s="258"/>
      <c r="J1834" s="254"/>
      <c r="K1834" s="254"/>
      <c r="L1834" s="259"/>
      <c r="M1834" s="260"/>
      <c r="N1834" s="261"/>
      <c r="O1834" s="261"/>
      <c r="P1834" s="261"/>
      <c r="Q1834" s="261"/>
      <c r="R1834" s="261"/>
      <c r="S1834" s="261"/>
      <c r="T1834" s="26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3" t="s">
        <v>178</v>
      </c>
      <c r="AU1834" s="263" t="s">
        <v>89</v>
      </c>
      <c r="AV1834" s="14" t="s">
        <v>89</v>
      </c>
      <c r="AW1834" s="14" t="s">
        <v>36</v>
      </c>
      <c r="AX1834" s="14" t="s">
        <v>79</v>
      </c>
      <c r="AY1834" s="263" t="s">
        <v>170</v>
      </c>
    </row>
    <row r="1835" s="13" customFormat="1">
      <c r="A1835" s="13"/>
      <c r="B1835" s="242"/>
      <c r="C1835" s="243"/>
      <c r="D1835" s="244" t="s">
        <v>178</v>
      </c>
      <c r="E1835" s="245" t="s">
        <v>1</v>
      </c>
      <c r="F1835" s="246" t="s">
        <v>957</v>
      </c>
      <c r="G1835" s="243"/>
      <c r="H1835" s="245" t="s">
        <v>1</v>
      </c>
      <c r="I1835" s="247"/>
      <c r="J1835" s="243"/>
      <c r="K1835" s="243"/>
      <c r="L1835" s="248"/>
      <c r="M1835" s="249"/>
      <c r="N1835" s="250"/>
      <c r="O1835" s="250"/>
      <c r="P1835" s="250"/>
      <c r="Q1835" s="250"/>
      <c r="R1835" s="250"/>
      <c r="S1835" s="250"/>
      <c r="T1835" s="25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2" t="s">
        <v>178</v>
      </c>
      <c r="AU1835" s="252" t="s">
        <v>89</v>
      </c>
      <c r="AV1835" s="13" t="s">
        <v>87</v>
      </c>
      <c r="AW1835" s="13" t="s">
        <v>36</v>
      </c>
      <c r="AX1835" s="13" t="s">
        <v>79</v>
      </c>
      <c r="AY1835" s="252" t="s">
        <v>170</v>
      </c>
    </row>
    <row r="1836" s="14" customFormat="1">
      <c r="A1836" s="14"/>
      <c r="B1836" s="253"/>
      <c r="C1836" s="254"/>
      <c r="D1836" s="244" t="s">
        <v>178</v>
      </c>
      <c r="E1836" s="255" t="s">
        <v>1</v>
      </c>
      <c r="F1836" s="256" t="s">
        <v>958</v>
      </c>
      <c r="G1836" s="254"/>
      <c r="H1836" s="257">
        <v>72.579999999999998</v>
      </c>
      <c r="I1836" s="258"/>
      <c r="J1836" s="254"/>
      <c r="K1836" s="254"/>
      <c r="L1836" s="259"/>
      <c r="M1836" s="260"/>
      <c r="N1836" s="261"/>
      <c r="O1836" s="261"/>
      <c r="P1836" s="261"/>
      <c r="Q1836" s="261"/>
      <c r="R1836" s="261"/>
      <c r="S1836" s="261"/>
      <c r="T1836" s="26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3" t="s">
        <v>178</v>
      </c>
      <c r="AU1836" s="263" t="s">
        <v>89</v>
      </c>
      <c r="AV1836" s="14" t="s">
        <v>89</v>
      </c>
      <c r="AW1836" s="14" t="s">
        <v>36</v>
      </c>
      <c r="AX1836" s="14" t="s">
        <v>79</v>
      </c>
      <c r="AY1836" s="263" t="s">
        <v>170</v>
      </c>
    </row>
    <row r="1837" s="14" customFormat="1">
      <c r="A1837" s="14"/>
      <c r="B1837" s="253"/>
      <c r="C1837" s="254"/>
      <c r="D1837" s="244" t="s">
        <v>178</v>
      </c>
      <c r="E1837" s="255" t="s">
        <v>1</v>
      </c>
      <c r="F1837" s="256" t="s">
        <v>959</v>
      </c>
      <c r="G1837" s="254"/>
      <c r="H1837" s="257">
        <v>5.0800000000000001</v>
      </c>
      <c r="I1837" s="258"/>
      <c r="J1837" s="254"/>
      <c r="K1837" s="254"/>
      <c r="L1837" s="259"/>
      <c r="M1837" s="260"/>
      <c r="N1837" s="261"/>
      <c r="O1837" s="261"/>
      <c r="P1837" s="261"/>
      <c r="Q1837" s="261"/>
      <c r="R1837" s="261"/>
      <c r="S1837" s="261"/>
      <c r="T1837" s="26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3" t="s">
        <v>178</v>
      </c>
      <c r="AU1837" s="263" t="s">
        <v>89</v>
      </c>
      <c r="AV1837" s="14" t="s">
        <v>89</v>
      </c>
      <c r="AW1837" s="14" t="s">
        <v>36</v>
      </c>
      <c r="AX1837" s="14" t="s">
        <v>79</v>
      </c>
      <c r="AY1837" s="263" t="s">
        <v>170</v>
      </c>
    </row>
    <row r="1838" s="15" customFormat="1">
      <c r="A1838" s="15"/>
      <c r="B1838" s="264"/>
      <c r="C1838" s="265"/>
      <c r="D1838" s="244" t="s">
        <v>178</v>
      </c>
      <c r="E1838" s="266" t="s">
        <v>1</v>
      </c>
      <c r="F1838" s="267" t="s">
        <v>183</v>
      </c>
      <c r="G1838" s="265"/>
      <c r="H1838" s="268">
        <v>124.31999999999999</v>
      </c>
      <c r="I1838" s="269"/>
      <c r="J1838" s="265"/>
      <c r="K1838" s="265"/>
      <c r="L1838" s="270"/>
      <c r="M1838" s="271"/>
      <c r="N1838" s="272"/>
      <c r="O1838" s="272"/>
      <c r="P1838" s="272"/>
      <c r="Q1838" s="272"/>
      <c r="R1838" s="272"/>
      <c r="S1838" s="272"/>
      <c r="T1838" s="273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74" t="s">
        <v>178</v>
      </c>
      <c r="AU1838" s="274" t="s">
        <v>89</v>
      </c>
      <c r="AV1838" s="15" t="s">
        <v>176</v>
      </c>
      <c r="AW1838" s="15" t="s">
        <v>36</v>
      </c>
      <c r="AX1838" s="15" t="s">
        <v>87</v>
      </c>
      <c r="AY1838" s="274" t="s">
        <v>170</v>
      </c>
    </row>
    <row r="1839" s="14" customFormat="1">
      <c r="A1839" s="14"/>
      <c r="B1839" s="253"/>
      <c r="C1839" s="254"/>
      <c r="D1839" s="244" t="s">
        <v>178</v>
      </c>
      <c r="E1839" s="254"/>
      <c r="F1839" s="256" t="s">
        <v>1631</v>
      </c>
      <c r="G1839" s="254"/>
      <c r="H1839" s="257">
        <v>136.75200000000001</v>
      </c>
      <c r="I1839" s="258"/>
      <c r="J1839" s="254"/>
      <c r="K1839" s="254"/>
      <c r="L1839" s="259"/>
      <c r="M1839" s="260"/>
      <c r="N1839" s="261"/>
      <c r="O1839" s="261"/>
      <c r="P1839" s="261"/>
      <c r="Q1839" s="261"/>
      <c r="R1839" s="261"/>
      <c r="S1839" s="261"/>
      <c r="T1839" s="26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3" t="s">
        <v>178</v>
      </c>
      <c r="AU1839" s="263" t="s">
        <v>89</v>
      </c>
      <c r="AV1839" s="14" t="s">
        <v>89</v>
      </c>
      <c r="AW1839" s="14" t="s">
        <v>4</v>
      </c>
      <c r="AX1839" s="14" t="s">
        <v>87</v>
      </c>
      <c r="AY1839" s="263" t="s">
        <v>170</v>
      </c>
    </row>
    <row r="1840" s="2" customFormat="1" ht="24.15" customHeight="1">
      <c r="A1840" s="39"/>
      <c r="B1840" s="40"/>
      <c r="C1840" s="228" t="s">
        <v>1636</v>
      </c>
      <c r="D1840" s="228" t="s">
        <v>172</v>
      </c>
      <c r="E1840" s="229" t="s">
        <v>1637</v>
      </c>
      <c r="F1840" s="230" t="s">
        <v>1638</v>
      </c>
      <c r="G1840" s="231" t="s">
        <v>175</v>
      </c>
      <c r="H1840" s="232">
        <v>18.489999999999998</v>
      </c>
      <c r="I1840" s="233"/>
      <c r="J1840" s="234">
        <f>ROUND(I1840*H1840,2)</f>
        <v>0</v>
      </c>
      <c r="K1840" s="235"/>
      <c r="L1840" s="45"/>
      <c r="M1840" s="236" t="s">
        <v>1</v>
      </c>
      <c r="N1840" s="237" t="s">
        <v>44</v>
      </c>
      <c r="O1840" s="92"/>
      <c r="P1840" s="238">
        <f>O1840*H1840</f>
        <v>0</v>
      </c>
      <c r="Q1840" s="238">
        <v>0.0060000000000000001</v>
      </c>
      <c r="R1840" s="238">
        <f>Q1840*H1840</f>
        <v>0.11094</v>
      </c>
      <c r="S1840" s="238">
        <v>0</v>
      </c>
      <c r="T1840" s="239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40" t="s">
        <v>273</v>
      </c>
      <c r="AT1840" s="240" t="s">
        <v>172</v>
      </c>
      <c r="AU1840" s="240" t="s">
        <v>89</v>
      </c>
      <c r="AY1840" s="18" t="s">
        <v>170</v>
      </c>
      <c r="BE1840" s="241">
        <f>IF(N1840="základní",J1840,0)</f>
        <v>0</v>
      </c>
      <c r="BF1840" s="241">
        <f>IF(N1840="snížená",J1840,0)</f>
        <v>0</v>
      </c>
      <c r="BG1840" s="241">
        <f>IF(N1840="zákl. přenesená",J1840,0)</f>
        <v>0</v>
      </c>
      <c r="BH1840" s="241">
        <f>IF(N1840="sníž. přenesená",J1840,0)</f>
        <v>0</v>
      </c>
      <c r="BI1840" s="241">
        <f>IF(N1840="nulová",J1840,0)</f>
        <v>0</v>
      </c>
      <c r="BJ1840" s="18" t="s">
        <v>87</v>
      </c>
      <c r="BK1840" s="241">
        <f>ROUND(I1840*H1840,2)</f>
        <v>0</v>
      </c>
      <c r="BL1840" s="18" t="s">
        <v>273</v>
      </c>
      <c r="BM1840" s="240" t="s">
        <v>1639</v>
      </c>
    </row>
    <row r="1841" s="13" customFormat="1">
      <c r="A1841" s="13"/>
      <c r="B1841" s="242"/>
      <c r="C1841" s="243"/>
      <c r="D1841" s="244" t="s">
        <v>178</v>
      </c>
      <c r="E1841" s="245" t="s">
        <v>1</v>
      </c>
      <c r="F1841" s="246" t="s">
        <v>1520</v>
      </c>
      <c r="G1841" s="243"/>
      <c r="H1841" s="245" t="s">
        <v>1</v>
      </c>
      <c r="I1841" s="247"/>
      <c r="J1841" s="243"/>
      <c r="K1841" s="243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2" t="s">
        <v>178</v>
      </c>
      <c r="AU1841" s="252" t="s">
        <v>89</v>
      </c>
      <c r="AV1841" s="13" t="s">
        <v>87</v>
      </c>
      <c r="AW1841" s="13" t="s">
        <v>36</v>
      </c>
      <c r="AX1841" s="13" t="s">
        <v>79</v>
      </c>
      <c r="AY1841" s="252" t="s">
        <v>170</v>
      </c>
    </row>
    <row r="1842" s="14" customFormat="1">
      <c r="A1842" s="14"/>
      <c r="B1842" s="253"/>
      <c r="C1842" s="254"/>
      <c r="D1842" s="244" t="s">
        <v>178</v>
      </c>
      <c r="E1842" s="255" t="s">
        <v>1</v>
      </c>
      <c r="F1842" s="256" t="s">
        <v>1521</v>
      </c>
      <c r="G1842" s="254"/>
      <c r="H1842" s="257">
        <v>5.6799999999999997</v>
      </c>
      <c r="I1842" s="258"/>
      <c r="J1842" s="254"/>
      <c r="K1842" s="254"/>
      <c r="L1842" s="259"/>
      <c r="M1842" s="260"/>
      <c r="N1842" s="261"/>
      <c r="O1842" s="261"/>
      <c r="P1842" s="261"/>
      <c r="Q1842" s="261"/>
      <c r="R1842" s="261"/>
      <c r="S1842" s="261"/>
      <c r="T1842" s="26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3" t="s">
        <v>178</v>
      </c>
      <c r="AU1842" s="263" t="s">
        <v>89</v>
      </c>
      <c r="AV1842" s="14" t="s">
        <v>89</v>
      </c>
      <c r="AW1842" s="14" t="s">
        <v>36</v>
      </c>
      <c r="AX1842" s="14" t="s">
        <v>79</v>
      </c>
      <c r="AY1842" s="263" t="s">
        <v>170</v>
      </c>
    </row>
    <row r="1843" s="13" customFormat="1">
      <c r="A1843" s="13"/>
      <c r="B1843" s="242"/>
      <c r="C1843" s="243"/>
      <c r="D1843" s="244" t="s">
        <v>178</v>
      </c>
      <c r="E1843" s="245" t="s">
        <v>1</v>
      </c>
      <c r="F1843" s="246" t="s">
        <v>1522</v>
      </c>
      <c r="G1843" s="243"/>
      <c r="H1843" s="245" t="s">
        <v>1</v>
      </c>
      <c r="I1843" s="247"/>
      <c r="J1843" s="243"/>
      <c r="K1843" s="243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2" t="s">
        <v>178</v>
      </c>
      <c r="AU1843" s="252" t="s">
        <v>89</v>
      </c>
      <c r="AV1843" s="13" t="s">
        <v>87</v>
      </c>
      <c r="AW1843" s="13" t="s">
        <v>36</v>
      </c>
      <c r="AX1843" s="13" t="s">
        <v>79</v>
      </c>
      <c r="AY1843" s="252" t="s">
        <v>170</v>
      </c>
    </row>
    <row r="1844" s="14" customFormat="1">
      <c r="A1844" s="14"/>
      <c r="B1844" s="253"/>
      <c r="C1844" s="254"/>
      <c r="D1844" s="244" t="s">
        <v>178</v>
      </c>
      <c r="E1844" s="255" t="s">
        <v>1</v>
      </c>
      <c r="F1844" s="256" t="s">
        <v>1523</v>
      </c>
      <c r="G1844" s="254"/>
      <c r="H1844" s="257">
        <v>12.810000000000001</v>
      </c>
      <c r="I1844" s="258"/>
      <c r="J1844" s="254"/>
      <c r="K1844" s="254"/>
      <c r="L1844" s="259"/>
      <c r="M1844" s="260"/>
      <c r="N1844" s="261"/>
      <c r="O1844" s="261"/>
      <c r="P1844" s="261"/>
      <c r="Q1844" s="261"/>
      <c r="R1844" s="261"/>
      <c r="S1844" s="261"/>
      <c r="T1844" s="26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3" t="s">
        <v>178</v>
      </c>
      <c r="AU1844" s="263" t="s">
        <v>89</v>
      </c>
      <c r="AV1844" s="14" t="s">
        <v>89</v>
      </c>
      <c r="AW1844" s="14" t="s">
        <v>36</v>
      </c>
      <c r="AX1844" s="14" t="s">
        <v>79</v>
      </c>
      <c r="AY1844" s="263" t="s">
        <v>170</v>
      </c>
    </row>
    <row r="1845" s="15" customFormat="1">
      <c r="A1845" s="15"/>
      <c r="B1845" s="264"/>
      <c r="C1845" s="265"/>
      <c r="D1845" s="244" t="s">
        <v>178</v>
      </c>
      <c r="E1845" s="266" t="s">
        <v>1</v>
      </c>
      <c r="F1845" s="267" t="s">
        <v>183</v>
      </c>
      <c r="G1845" s="265"/>
      <c r="H1845" s="268">
        <v>18.489999999999998</v>
      </c>
      <c r="I1845" s="269"/>
      <c r="J1845" s="265"/>
      <c r="K1845" s="265"/>
      <c r="L1845" s="270"/>
      <c r="M1845" s="271"/>
      <c r="N1845" s="272"/>
      <c r="O1845" s="272"/>
      <c r="P1845" s="272"/>
      <c r="Q1845" s="272"/>
      <c r="R1845" s="272"/>
      <c r="S1845" s="272"/>
      <c r="T1845" s="273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74" t="s">
        <v>178</v>
      </c>
      <c r="AU1845" s="274" t="s">
        <v>89</v>
      </c>
      <c r="AV1845" s="15" t="s">
        <v>176</v>
      </c>
      <c r="AW1845" s="15" t="s">
        <v>36</v>
      </c>
      <c r="AX1845" s="15" t="s">
        <v>87</v>
      </c>
      <c r="AY1845" s="274" t="s">
        <v>170</v>
      </c>
    </row>
    <row r="1846" s="2" customFormat="1" ht="24.15" customHeight="1">
      <c r="A1846" s="39"/>
      <c r="B1846" s="40"/>
      <c r="C1846" s="286" t="s">
        <v>1640</v>
      </c>
      <c r="D1846" s="286" t="s">
        <v>312</v>
      </c>
      <c r="E1846" s="287" t="s">
        <v>1641</v>
      </c>
      <c r="F1846" s="288" t="s">
        <v>1642</v>
      </c>
      <c r="G1846" s="289" t="s">
        <v>175</v>
      </c>
      <c r="H1846" s="290">
        <v>20.338999999999999</v>
      </c>
      <c r="I1846" s="291"/>
      <c r="J1846" s="292">
        <f>ROUND(I1846*H1846,2)</f>
        <v>0</v>
      </c>
      <c r="K1846" s="293"/>
      <c r="L1846" s="294"/>
      <c r="M1846" s="295" t="s">
        <v>1</v>
      </c>
      <c r="N1846" s="296" t="s">
        <v>44</v>
      </c>
      <c r="O1846" s="92"/>
      <c r="P1846" s="238">
        <f>O1846*H1846</f>
        <v>0</v>
      </c>
      <c r="Q1846" s="238">
        <v>0.0037499999999999999</v>
      </c>
      <c r="R1846" s="238">
        <f>Q1846*H1846</f>
        <v>0.076271249999999999</v>
      </c>
      <c r="S1846" s="238">
        <v>0</v>
      </c>
      <c r="T1846" s="239">
        <f>S1846*H1846</f>
        <v>0</v>
      </c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R1846" s="240" t="s">
        <v>366</v>
      </c>
      <c r="AT1846" s="240" t="s">
        <v>312</v>
      </c>
      <c r="AU1846" s="240" t="s">
        <v>89</v>
      </c>
      <c r="AY1846" s="18" t="s">
        <v>170</v>
      </c>
      <c r="BE1846" s="241">
        <f>IF(N1846="základní",J1846,0)</f>
        <v>0</v>
      </c>
      <c r="BF1846" s="241">
        <f>IF(N1846="snížená",J1846,0)</f>
        <v>0</v>
      </c>
      <c r="BG1846" s="241">
        <f>IF(N1846="zákl. přenesená",J1846,0)</f>
        <v>0</v>
      </c>
      <c r="BH1846" s="241">
        <f>IF(N1846="sníž. přenesená",J1846,0)</f>
        <v>0</v>
      </c>
      <c r="BI1846" s="241">
        <f>IF(N1846="nulová",J1846,0)</f>
        <v>0</v>
      </c>
      <c r="BJ1846" s="18" t="s">
        <v>87</v>
      </c>
      <c r="BK1846" s="241">
        <f>ROUND(I1846*H1846,2)</f>
        <v>0</v>
      </c>
      <c r="BL1846" s="18" t="s">
        <v>273</v>
      </c>
      <c r="BM1846" s="240" t="s">
        <v>1643</v>
      </c>
    </row>
    <row r="1847" s="14" customFormat="1">
      <c r="A1847" s="14"/>
      <c r="B1847" s="253"/>
      <c r="C1847" s="254"/>
      <c r="D1847" s="244" t="s">
        <v>178</v>
      </c>
      <c r="E1847" s="254"/>
      <c r="F1847" s="256" t="s">
        <v>1644</v>
      </c>
      <c r="G1847" s="254"/>
      <c r="H1847" s="257">
        <v>20.338999999999999</v>
      </c>
      <c r="I1847" s="258"/>
      <c r="J1847" s="254"/>
      <c r="K1847" s="254"/>
      <c r="L1847" s="259"/>
      <c r="M1847" s="260"/>
      <c r="N1847" s="261"/>
      <c r="O1847" s="261"/>
      <c r="P1847" s="261"/>
      <c r="Q1847" s="261"/>
      <c r="R1847" s="261"/>
      <c r="S1847" s="261"/>
      <c r="T1847" s="26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3" t="s">
        <v>178</v>
      </c>
      <c r="AU1847" s="263" t="s">
        <v>89</v>
      </c>
      <c r="AV1847" s="14" t="s">
        <v>89</v>
      </c>
      <c r="AW1847" s="14" t="s">
        <v>4</v>
      </c>
      <c r="AX1847" s="14" t="s">
        <v>87</v>
      </c>
      <c r="AY1847" s="263" t="s">
        <v>170</v>
      </c>
    </row>
    <row r="1848" s="2" customFormat="1" ht="24.15" customHeight="1">
      <c r="A1848" s="39"/>
      <c r="B1848" s="40"/>
      <c r="C1848" s="228" t="s">
        <v>1645</v>
      </c>
      <c r="D1848" s="228" t="s">
        <v>172</v>
      </c>
      <c r="E1848" s="229" t="s">
        <v>1646</v>
      </c>
      <c r="F1848" s="230" t="s">
        <v>1647</v>
      </c>
      <c r="G1848" s="231" t="s">
        <v>175</v>
      </c>
      <c r="H1848" s="232">
        <v>59.600000000000001</v>
      </c>
      <c r="I1848" s="233"/>
      <c r="J1848" s="234">
        <f>ROUND(I1848*H1848,2)</f>
        <v>0</v>
      </c>
      <c r="K1848" s="235"/>
      <c r="L1848" s="45"/>
      <c r="M1848" s="236" t="s">
        <v>1</v>
      </c>
      <c r="N1848" s="237" t="s">
        <v>44</v>
      </c>
      <c r="O1848" s="92"/>
      <c r="P1848" s="238">
        <f>O1848*H1848</f>
        <v>0</v>
      </c>
      <c r="Q1848" s="238">
        <v>0.00116</v>
      </c>
      <c r="R1848" s="238">
        <f>Q1848*H1848</f>
        <v>0.069136000000000003</v>
      </c>
      <c r="S1848" s="238">
        <v>0</v>
      </c>
      <c r="T1848" s="239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40" t="s">
        <v>273</v>
      </c>
      <c r="AT1848" s="240" t="s">
        <v>172</v>
      </c>
      <c r="AU1848" s="240" t="s">
        <v>89</v>
      </c>
      <c r="AY1848" s="18" t="s">
        <v>170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8" t="s">
        <v>87</v>
      </c>
      <c r="BK1848" s="241">
        <f>ROUND(I1848*H1848,2)</f>
        <v>0</v>
      </c>
      <c r="BL1848" s="18" t="s">
        <v>273</v>
      </c>
      <c r="BM1848" s="240" t="s">
        <v>1648</v>
      </c>
    </row>
    <row r="1849" s="13" customFormat="1">
      <c r="A1849" s="13"/>
      <c r="B1849" s="242"/>
      <c r="C1849" s="243"/>
      <c r="D1849" s="244" t="s">
        <v>178</v>
      </c>
      <c r="E1849" s="245" t="s">
        <v>1</v>
      </c>
      <c r="F1849" s="246" t="s">
        <v>524</v>
      </c>
      <c r="G1849" s="243"/>
      <c r="H1849" s="245" t="s">
        <v>1</v>
      </c>
      <c r="I1849" s="247"/>
      <c r="J1849" s="243"/>
      <c r="K1849" s="243"/>
      <c r="L1849" s="248"/>
      <c r="M1849" s="249"/>
      <c r="N1849" s="250"/>
      <c r="O1849" s="250"/>
      <c r="P1849" s="250"/>
      <c r="Q1849" s="250"/>
      <c r="R1849" s="250"/>
      <c r="S1849" s="250"/>
      <c r="T1849" s="25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2" t="s">
        <v>178</v>
      </c>
      <c r="AU1849" s="252" t="s">
        <v>89</v>
      </c>
      <c r="AV1849" s="13" t="s">
        <v>87</v>
      </c>
      <c r="AW1849" s="13" t="s">
        <v>36</v>
      </c>
      <c r="AX1849" s="13" t="s">
        <v>79</v>
      </c>
      <c r="AY1849" s="252" t="s">
        <v>170</v>
      </c>
    </row>
    <row r="1850" s="13" customFormat="1">
      <c r="A1850" s="13"/>
      <c r="B1850" s="242"/>
      <c r="C1850" s="243"/>
      <c r="D1850" s="244" t="s">
        <v>178</v>
      </c>
      <c r="E1850" s="245" t="s">
        <v>1</v>
      </c>
      <c r="F1850" s="246" t="s">
        <v>195</v>
      </c>
      <c r="G1850" s="243"/>
      <c r="H1850" s="245" t="s">
        <v>1</v>
      </c>
      <c r="I1850" s="247"/>
      <c r="J1850" s="243"/>
      <c r="K1850" s="243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2" t="s">
        <v>178</v>
      </c>
      <c r="AU1850" s="252" t="s">
        <v>89</v>
      </c>
      <c r="AV1850" s="13" t="s">
        <v>87</v>
      </c>
      <c r="AW1850" s="13" t="s">
        <v>36</v>
      </c>
      <c r="AX1850" s="13" t="s">
        <v>79</v>
      </c>
      <c r="AY1850" s="252" t="s">
        <v>170</v>
      </c>
    </row>
    <row r="1851" s="13" customFormat="1">
      <c r="A1851" s="13"/>
      <c r="B1851" s="242"/>
      <c r="C1851" s="243"/>
      <c r="D1851" s="244" t="s">
        <v>178</v>
      </c>
      <c r="E1851" s="245" t="s">
        <v>1</v>
      </c>
      <c r="F1851" s="246" t="s">
        <v>1587</v>
      </c>
      <c r="G1851" s="243"/>
      <c r="H1851" s="245" t="s">
        <v>1</v>
      </c>
      <c r="I1851" s="247"/>
      <c r="J1851" s="243"/>
      <c r="K1851" s="243"/>
      <c r="L1851" s="248"/>
      <c r="M1851" s="249"/>
      <c r="N1851" s="250"/>
      <c r="O1851" s="250"/>
      <c r="P1851" s="250"/>
      <c r="Q1851" s="250"/>
      <c r="R1851" s="250"/>
      <c r="S1851" s="250"/>
      <c r="T1851" s="25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2" t="s">
        <v>178</v>
      </c>
      <c r="AU1851" s="252" t="s">
        <v>89</v>
      </c>
      <c r="AV1851" s="13" t="s">
        <v>87</v>
      </c>
      <c r="AW1851" s="13" t="s">
        <v>36</v>
      </c>
      <c r="AX1851" s="13" t="s">
        <v>79</v>
      </c>
      <c r="AY1851" s="252" t="s">
        <v>170</v>
      </c>
    </row>
    <row r="1852" s="14" customFormat="1">
      <c r="A1852" s="14"/>
      <c r="B1852" s="253"/>
      <c r="C1852" s="254"/>
      <c r="D1852" s="244" t="s">
        <v>178</v>
      </c>
      <c r="E1852" s="255" t="s">
        <v>1</v>
      </c>
      <c r="F1852" s="256" t="s">
        <v>1649</v>
      </c>
      <c r="G1852" s="254"/>
      <c r="H1852" s="257">
        <v>59.600000000000001</v>
      </c>
      <c r="I1852" s="258"/>
      <c r="J1852" s="254"/>
      <c r="K1852" s="254"/>
      <c r="L1852" s="259"/>
      <c r="M1852" s="260"/>
      <c r="N1852" s="261"/>
      <c r="O1852" s="261"/>
      <c r="P1852" s="261"/>
      <c r="Q1852" s="261"/>
      <c r="R1852" s="261"/>
      <c r="S1852" s="261"/>
      <c r="T1852" s="26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3" t="s">
        <v>178</v>
      </c>
      <c r="AU1852" s="263" t="s">
        <v>89</v>
      </c>
      <c r="AV1852" s="14" t="s">
        <v>89</v>
      </c>
      <c r="AW1852" s="14" t="s">
        <v>36</v>
      </c>
      <c r="AX1852" s="14" t="s">
        <v>79</v>
      </c>
      <c r="AY1852" s="263" t="s">
        <v>170</v>
      </c>
    </row>
    <row r="1853" s="15" customFormat="1">
      <c r="A1853" s="15"/>
      <c r="B1853" s="264"/>
      <c r="C1853" s="265"/>
      <c r="D1853" s="244" t="s">
        <v>178</v>
      </c>
      <c r="E1853" s="266" t="s">
        <v>1</v>
      </c>
      <c r="F1853" s="267" t="s">
        <v>183</v>
      </c>
      <c r="G1853" s="265"/>
      <c r="H1853" s="268">
        <v>59.600000000000001</v>
      </c>
      <c r="I1853" s="269"/>
      <c r="J1853" s="265"/>
      <c r="K1853" s="265"/>
      <c r="L1853" s="270"/>
      <c r="M1853" s="271"/>
      <c r="N1853" s="272"/>
      <c r="O1853" s="272"/>
      <c r="P1853" s="272"/>
      <c r="Q1853" s="272"/>
      <c r="R1853" s="272"/>
      <c r="S1853" s="272"/>
      <c r="T1853" s="273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74" t="s">
        <v>178</v>
      </c>
      <c r="AU1853" s="274" t="s">
        <v>89</v>
      </c>
      <c r="AV1853" s="15" t="s">
        <v>176</v>
      </c>
      <c r="AW1853" s="15" t="s">
        <v>36</v>
      </c>
      <c r="AX1853" s="15" t="s">
        <v>87</v>
      </c>
      <c r="AY1853" s="274" t="s">
        <v>170</v>
      </c>
    </row>
    <row r="1854" s="2" customFormat="1" ht="14.4" customHeight="1">
      <c r="A1854" s="39"/>
      <c r="B1854" s="40"/>
      <c r="C1854" s="286" t="s">
        <v>1650</v>
      </c>
      <c r="D1854" s="286" t="s">
        <v>312</v>
      </c>
      <c r="E1854" s="287" t="s">
        <v>1651</v>
      </c>
      <c r="F1854" s="288" t="s">
        <v>1652</v>
      </c>
      <c r="G1854" s="289" t="s">
        <v>192</v>
      </c>
      <c r="H1854" s="290">
        <v>8.9399999999999995</v>
      </c>
      <c r="I1854" s="291"/>
      <c r="J1854" s="292">
        <f>ROUND(I1854*H1854,2)</f>
        <v>0</v>
      </c>
      <c r="K1854" s="293"/>
      <c r="L1854" s="294"/>
      <c r="M1854" s="295" t="s">
        <v>1</v>
      </c>
      <c r="N1854" s="296" t="s">
        <v>44</v>
      </c>
      <c r="O1854" s="92"/>
      <c r="P1854" s="238">
        <f>O1854*H1854</f>
        <v>0</v>
      </c>
      <c r="Q1854" s="238">
        <v>0.025000000000000001</v>
      </c>
      <c r="R1854" s="238">
        <f>Q1854*H1854</f>
        <v>0.2235</v>
      </c>
      <c r="S1854" s="238">
        <v>0</v>
      </c>
      <c r="T1854" s="239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40" t="s">
        <v>366</v>
      </c>
      <c r="AT1854" s="240" t="s">
        <v>312</v>
      </c>
      <c r="AU1854" s="240" t="s">
        <v>89</v>
      </c>
      <c r="AY1854" s="18" t="s">
        <v>170</v>
      </c>
      <c r="BE1854" s="241">
        <f>IF(N1854="základní",J1854,0)</f>
        <v>0</v>
      </c>
      <c r="BF1854" s="241">
        <f>IF(N1854="snížená",J1854,0)</f>
        <v>0</v>
      </c>
      <c r="BG1854" s="241">
        <f>IF(N1854="zákl. přenesená",J1854,0)</f>
        <v>0</v>
      </c>
      <c r="BH1854" s="241">
        <f>IF(N1854="sníž. přenesená",J1854,0)</f>
        <v>0</v>
      </c>
      <c r="BI1854" s="241">
        <f>IF(N1854="nulová",J1854,0)</f>
        <v>0</v>
      </c>
      <c r="BJ1854" s="18" t="s">
        <v>87</v>
      </c>
      <c r="BK1854" s="241">
        <f>ROUND(I1854*H1854,2)</f>
        <v>0</v>
      </c>
      <c r="BL1854" s="18" t="s">
        <v>273</v>
      </c>
      <c r="BM1854" s="240" t="s">
        <v>1653</v>
      </c>
    </row>
    <row r="1855" s="14" customFormat="1">
      <c r="A1855" s="14"/>
      <c r="B1855" s="253"/>
      <c r="C1855" s="254"/>
      <c r="D1855" s="244" t="s">
        <v>178</v>
      </c>
      <c r="E1855" s="255" t="s">
        <v>1</v>
      </c>
      <c r="F1855" s="256" t="s">
        <v>1654</v>
      </c>
      <c r="G1855" s="254"/>
      <c r="H1855" s="257">
        <v>8.9399999999999995</v>
      </c>
      <c r="I1855" s="258"/>
      <c r="J1855" s="254"/>
      <c r="K1855" s="254"/>
      <c r="L1855" s="259"/>
      <c r="M1855" s="260"/>
      <c r="N1855" s="261"/>
      <c r="O1855" s="261"/>
      <c r="P1855" s="261"/>
      <c r="Q1855" s="261"/>
      <c r="R1855" s="261"/>
      <c r="S1855" s="261"/>
      <c r="T1855" s="26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3" t="s">
        <v>178</v>
      </c>
      <c r="AU1855" s="263" t="s">
        <v>89</v>
      </c>
      <c r="AV1855" s="14" t="s">
        <v>89</v>
      </c>
      <c r="AW1855" s="14" t="s">
        <v>36</v>
      </c>
      <c r="AX1855" s="14" t="s">
        <v>79</v>
      </c>
      <c r="AY1855" s="263" t="s">
        <v>170</v>
      </c>
    </row>
    <row r="1856" s="15" customFormat="1">
      <c r="A1856" s="15"/>
      <c r="B1856" s="264"/>
      <c r="C1856" s="265"/>
      <c r="D1856" s="244" t="s">
        <v>178</v>
      </c>
      <c r="E1856" s="266" t="s">
        <v>1</v>
      </c>
      <c r="F1856" s="267" t="s">
        <v>183</v>
      </c>
      <c r="G1856" s="265"/>
      <c r="H1856" s="268">
        <v>8.9399999999999995</v>
      </c>
      <c r="I1856" s="269"/>
      <c r="J1856" s="265"/>
      <c r="K1856" s="265"/>
      <c r="L1856" s="270"/>
      <c r="M1856" s="271"/>
      <c r="N1856" s="272"/>
      <c r="O1856" s="272"/>
      <c r="P1856" s="272"/>
      <c r="Q1856" s="272"/>
      <c r="R1856" s="272"/>
      <c r="S1856" s="272"/>
      <c r="T1856" s="273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74" t="s">
        <v>178</v>
      </c>
      <c r="AU1856" s="274" t="s">
        <v>89</v>
      </c>
      <c r="AV1856" s="15" t="s">
        <v>176</v>
      </c>
      <c r="AW1856" s="15" t="s">
        <v>36</v>
      </c>
      <c r="AX1856" s="15" t="s">
        <v>87</v>
      </c>
      <c r="AY1856" s="274" t="s">
        <v>170</v>
      </c>
    </row>
    <row r="1857" s="2" customFormat="1" ht="24.15" customHeight="1">
      <c r="A1857" s="39"/>
      <c r="B1857" s="40"/>
      <c r="C1857" s="228" t="s">
        <v>1655</v>
      </c>
      <c r="D1857" s="228" t="s">
        <v>172</v>
      </c>
      <c r="E1857" s="229" t="s">
        <v>1656</v>
      </c>
      <c r="F1857" s="230" t="s">
        <v>1657</v>
      </c>
      <c r="G1857" s="231" t="s">
        <v>175</v>
      </c>
      <c r="H1857" s="232">
        <v>121</v>
      </c>
      <c r="I1857" s="233"/>
      <c r="J1857" s="234">
        <f>ROUND(I1857*H1857,2)</f>
        <v>0</v>
      </c>
      <c r="K1857" s="235"/>
      <c r="L1857" s="45"/>
      <c r="M1857" s="236" t="s">
        <v>1</v>
      </c>
      <c r="N1857" s="237" t="s">
        <v>44</v>
      </c>
      <c r="O1857" s="92"/>
      <c r="P1857" s="238">
        <f>O1857*H1857</f>
        <v>0</v>
      </c>
      <c r="Q1857" s="238">
        <v>0</v>
      </c>
      <c r="R1857" s="238">
        <f>Q1857*H1857</f>
        <v>0</v>
      </c>
      <c r="S1857" s="238">
        <v>0</v>
      </c>
      <c r="T1857" s="239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40" t="s">
        <v>273</v>
      </c>
      <c r="AT1857" s="240" t="s">
        <v>172</v>
      </c>
      <c r="AU1857" s="240" t="s">
        <v>89</v>
      </c>
      <c r="AY1857" s="18" t="s">
        <v>170</v>
      </c>
      <c r="BE1857" s="241">
        <f>IF(N1857="základní",J1857,0)</f>
        <v>0</v>
      </c>
      <c r="BF1857" s="241">
        <f>IF(N1857="snížená",J1857,0)</f>
        <v>0</v>
      </c>
      <c r="BG1857" s="241">
        <f>IF(N1857="zákl. přenesená",J1857,0)</f>
        <v>0</v>
      </c>
      <c r="BH1857" s="241">
        <f>IF(N1857="sníž. přenesená",J1857,0)</f>
        <v>0</v>
      </c>
      <c r="BI1857" s="241">
        <f>IF(N1857="nulová",J1857,0)</f>
        <v>0</v>
      </c>
      <c r="BJ1857" s="18" t="s">
        <v>87</v>
      </c>
      <c r="BK1857" s="241">
        <f>ROUND(I1857*H1857,2)</f>
        <v>0</v>
      </c>
      <c r="BL1857" s="18" t="s">
        <v>273</v>
      </c>
      <c r="BM1857" s="240" t="s">
        <v>1658</v>
      </c>
    </row>
    <row r="1858" s="13" customFormat="1">
      <c r="A1858" s="13"/>
      <c r="B1858" s="242"/>
      <c r="C1858" s="243"/>
      <c r="D1858" s="244" t="s">
        <v>178</v>
      </c>
      <c r="E1858" s="245" t="s">
        <v>1</v>
      </c>
      <c r="F1858" s="246" t="s">
        <v>524</v>
      </c>
      <c r="G1858" s="243"/>
      <c r="H1858" s="245" t="s">
        <v>1</v>
      </c>
      <c r="I1858" s="247"/>
      <c r="J1858" s="243"/>
      <c r="K1858" s="243"/>
      <c r="L1858" s="248"/>
      <c r="M1858" s="249"/>
      <c r="N1858" s="250"/>
      <c r="O1858" s="250"/>
      <c r="P1858" s="250"/>
      <c r="Q1858" s="250"/>
      <c r="R1858" s="250"/>
      <c r="S1858" s="250"/>
      <c r="T1858" s="25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2" t="s">
        <v>178</v>
      </c>
      <c r="AU1858" s="252" t="s">
        <v>89</v>
      </c>
      <c r="AV1858" s="13" t="s">
        <v>87</v>
      </c>
      <c r="AW1858" s="13" t="s">
        <v>36</v>
      </c>
      <c r="AX1858" s="13" t="s">
        <v>79</v>
      </c>
      <c r="AY1858" s="252" t="s">
        <v>170</v>
      </c>
    </row>
    <row r="1859" s="13" customFormat="1">
      <c r="A1859" s="13"/>
      <c r="B1859" s="242"/>
      <c r="C1859" s="243"/>
      <c r="D1859" s="244" t="s">
        <v>178</v>
      </c>
      <c r="E1859" s="245" t="s">
        <v>1</v>
      </c>
      <c r="F1859" s="246" t="s">
        <v>195</v>
      </c>
      <c r="G1859" s="243"/>
      <c r="H1859" s="245" t="s">
        <v>1</v>
      </c>
      <c r="I1859" s="247"/>
      <c r="J1859" s="243"/>
      <c r="K1859" s="243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178</v>
      </c>
      <c r="AU1859" s="252" t="s">
        <v>89</v>
      </c>
      <c r="AV1859" s="13" t="s">
        <v>87</v>
      </c>
      <c r="AW1859" s="13" t="s">
        <v>36</v>
      </c>
      <c r="AX1859" s="13" t="s">
        <v>79</v>
      </c>
      <c r="AY1859" s="252" t="s">
        <v>170</v>
      </c>
    </row>
    <row r="1860" s="13" customFormat="1">
      <c r="A1860" s="13"/>
      <c r="B1860" s="242"/>
      <c r="C1860" s="243"/>
      <c r="D1860" s="244" t="s">
        <v>178</v>
      </c>
      <c r="E1860" s="245" t="s">
        <v>1</v>
      </c>
      <c r="F1860" s="246" t="s">
        <v>1585</v>
      </c>
      <c r="G1860" s="243"/>
      <c r="H1860" s="245" t="s">
        <v>1</v>
      </c>
      <c r="I1860" s="247"/>
      <c r="J1860" s="243"/>
      <c r="K1860" s="243"/>
      <c r="L1860" s="248"/>
      <c r="M1860" s="249"/>
      <c r="N1860" s="250"/>
      <c r="O1860" s="250"/>
      <c r="P1860" s="250"/>
      <c r="Q1860" s="250"/>
      <c r="R1860" s="250"/>
      <c r="S1860" s="250"/>
      <c r="T1860" s="25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2" t="s">
        <v>178</v>
      </c>
      <c r="AU1860" s="252" t="s">
        <v>89</v>
      </c>
      <c r="AV1860" s="13" t="s">
        <v>87</v>
      </c>
      <c r="AW1860" s="13" t="s">
        <v>36</v>
      </c>
      <c r="AX1860" s="13" t="s">
        <v>79</v>
      </c>
      <c r="AY1860" s="252" t="s">
        <v>170</v>
      </c>
    </row>
    <row r="1861" s="14" customFormat="1">
      <c r="A1861" s="14"/>
      <c r="B1861" s="253"/>
      <c r="C1861" s="254"/>
      <c r="D1861" s="244" t="s">
        <v>178</v>
      </c>
      <c r="E1861" s="255" t="s">
        <v>1</v>
      </c>
      <c r="F1861" s="256" t="s">
        <v>1659</v>
      </c>
      <c r="G1861" s="254"/>
      <c r="H1861" s="257">
        <v>121</v>
      </c>
      <c r="I1861" s="258"/>
      <c r="J1861" s="254"/>
      <c r="K1861" s="254"/>
      <c r="L1861" s="259"/>
      <c r="M1861" s="260"/>
      <c r="N1861" s="261"/>
      <c r="O1861" s="261"/>
      <c r="P1861" s="261"/>
      <c r="Q1861" s="261"/>
      <c r="R1861" s="261"/>
      <c r="S1861" s="261"/>
      <c r="T1861" s="26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3" t="s">
        <v>178</v>
      </c>
      <c r="AU1861" s="263" t="s">
        <v>89</v>
      </c>
      <c r="AV1861" s="14" t="s">
        <v>89</v>
      </c>
      <c r="AW1861" s="14" t="s">
        <v>36</v>
      </c>
      <c r="AX1861" s="14" t="s">
        <v>79</v>
      </c>
      <c r="AY1861" s="263" t="s">
        <v>170</v>
      </c>
    </row>
    <row r="1862" s="15" customFormat="1">
      <c r="A1862" s="15"/>
      <c r="B1862" s="264"/>
      <c r="C1862" s="265"/>
      <c r="D1862" s="244" t="s">
        <v>178</v>
      </c>
      <c r="E1862" s="266" t="s">
        <v>1</v>
      </c>
      <c r="F1862" s="267" t="s">
        <v>183</v>
      </c>
      <c r="G1862" s="265"/>
      <c r="H1862" s="268">
        <v>121</v>
      </c>
      <c r="I1862" s="269"/>
      <c r="J1862" s="265"/>
      <c r="K1862" s="265"/>
      <c r="L1862" s="270"/>
      <c r="M1862" s="271"/>
      <c r="N1862" s="272"/>
      <c r="O1862" s="272"/>
      <c r="P1862" s="272"/>
      <c r="Q1862" s="272"/>
      <c r="R1862" s="272"/>
      <c r="S1862" s="272"/>
      <c r="T1862" s="273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74" t="s">
        <v>178</v>
      </c>
      <c r="AU1862" s="274" t="s">
        <v>89</v>
      </c>
      <c r="AV1862" s="15" t="s">
        <v>176</v>
      </c>
      <c r="AW1862" s="15" t="s">
        <v>36</v>
      </c>
      <c r="AX1862" s="15" t="s">
        <v>87</v>
      </c>
      <c r="AY1862" s="274" t="s">
        <v>170</v>
      </c>
    </row>
    <row r="1863" s="2" customFormat="1" ht="24.15" customHeight="1">
      <c r="A1863" s="39"/>
      <c r="B1863" s="40"/>
      <c r="C1863" s="286" t="s">
        <v>1660</v>
      </c>
      <c r="D1863" s="286" t="s">
        <v>312</v>
      </c>
      <c r="E1863" s="287" t="s">
        <v>1661</v>
      </c>
      <c r="F1863" s="288" t="s">
        <v>1662</v>
      </c>
      <c r="G1863" s="289" t="s">
        <v>175</v>
      </c>
      <c r="H1863" s="290">
        <v>133.09999999999999</v>
      </c>
      <c r="I1863" s="291"/>
      <c r="J1863" s="292">
        <f>ROUND(I1863*H1863,2)</f>
        <v>0</v>
      </c>
      <c r="K1863" s="293"/>
      <c r="L1863" s="294"/>
      <c r="M1863" s="295" t="s">
        <v>1</v>
      </c>
      <c r="N1863" s="296" t="s">
        <v>44</v>
      </c>
      <c r="O1863" s="92"/>
      <c r="P1863" s="238">
        <f>O1863*H1863</f>
        <v>0</v>
      </c>
      <c r="Q1863" s="238">
        <v>0.0026900000000000001</v>
      </c>
      <c r="R1863" s="238">
        <f>Q1863*H1863</f>
        <v>0.358039</v>
      </c>
      <c r="S1863" s="238">
        <v>0</v>
      </c>
      <c r="T1863" s="239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40" t="s">
        <v>366</v>
      </c>
      <c r="AT1863" s="240" t="s">
        <v>312</v>
      </c>
      <c r="AU1863" s="240" t="s">
        <v>89</v>
      </c>
      <c r="AY1863" s="18" t="s">
        <v>170</v>
      </c>
      <c r="BE1863" s="241">
        <f>IF(N1863="základní",J1863,0)</f>
        <v>0</v>
      </c>
      <c r="BF1863" s="241">
        <f>IF(N1863="snížená",J1863,0)</f>
        <v>0</v>
      </c>
      <c r="BG1863" s="241">
        <f>IF(N1863="zákl. přenesená",J1863,0)</f>
        <v>0</v>
      </c>
      <c r="BH1863" s="241">
        <f>IF(N1863="sníž. přenesená",J1863,0)</f>
        <v>0</v>
      </c>
      <c r="BI1863" s="241">
        <f>IF(N1863="nulová",J1863,0)</f>
        <v>0</v>
      </c>
      <c r="BJ1863" s="18" t="s">
        <v>87</v>
      </c>
      <c r="BK1863" s="241">
        <f>ROUND(I1863*H1863,2)</f>
        <v>0</v>
      </c>
      <c r="BL1863" s="18" t="s">
        <v>273</v>
      </c>
      <c r="BM1863" s="240" t="s">
        <v>1663</v>
      </c>
    </row>
    <row r="1864" s="14" customFormat="1">
      <c r="A1864" s="14"/>
      <c r="B1864" s="253"/>
      <c r="C1864" s="254"/>
      <c r="D1864" s="244" t="s">
        <v>178</v>
      </c>
      <c r="E1864" s="254"/>
      <c r="F1864" s="256" t="s">
        <v>1664</v>
      </c>
      <c r="G1864" s="254"/>
      <c r="H1864" s="257">
        <v>133.09999999999999</v>
      </c>
      <c r="I1864" s="258"/>
      <c r="J1864" s="254"/>
      <c r="K1864" s="254"/>
      <c r="L1864" s="259"/>
      <c r="M1864" s="260"/>
      <c r="N1864" s="261"/>
      <c r="O1864" s="261"/>
      <c r="P1864" s="261"/>
      <c r="Q1864" s="261"/>
      <c r="R1864" s="261"/>
      <c r="S1864" s="261"/>
      <c r="T1864" s="26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3" t="s">
        <v>178</v>
      </c>
      <c r="AU1864" s="263" t="s">
        <v>89</v>
      </c>
      <c r="AV1864" s="14" t="s">
        <v>89</v>
      </c>
      <c r="AW1864" s="14" t="s">
        <v>4</v>
      </c>
      <c r="AX1864" s="14" t="s">
        <v>87</v>
      </c>
      <c r="AY1864" s="263" t="s">
        <v>170</v>
      </c>
    </row>
    <row r="1865" s="2" customFormat="1" ht="24.15" customHeight="1">
      <c r="A1865" s="39"/>
      <c r="B1865" s="40"/>
      <c r="C1865" s="228" t="s">
        <v>1665</v>
      </c>
      <c r="D1865" s="228" t="s">
        <v>172</v>
      </c>
      <c r="E1865" s="229" t="s">
        <v>1666</v>
      </c>
      <c r="F1865" s="230" t="s">
        <v>1667</v>
      </c>
      <c r="G1865" s="231" t="s">
        <v>175</v>
      </c>
      <c r="H1865" s="232">
        <v>332.60000000000002</v>
      </c>
      <c r="I1865" s="233"/>
      <c r="J1865" s="234">
        <f>ROUND(I1865*H1865,2)</f>
        <v>0</v>
      </c>
      <c r="K1865" s="235"/>
      <c r="L1865" s="45"/>
      <c r="M1865" s="236" t="s">
        <v>1</v>
      </c>
      <c r="N1865" s="237" t="s">
        <v>44</v>
      </c>
      <c r="O1865" s="92"/>
      <c r="P1865" s="238">
        <f>O1865*H1865</f>
        <v>0</v>
      </c>
      <c r="Q1865" s="238">
        <v>0.00016000000000000001</v>
      </c>
      <c r="R1865" s="238">
        <f>Q1865*H1865</f>
        <v>0.053216000000000006</v>
      </c>
      <c r="S1865" s="238">
        <v>0</v>
      </c>
      <c r="T1865" s="239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40" t="s">
        <v>273</v>
      </c>
      <c r="AT1865" s="240" t="s">
        <v>172</v>
      </c>
      <c r="AU1865" s="240" t="s">
        <v>89</v>
      </c>
      <c r="AY1865" s="18" t="s">
        <v>170</v>
      </c>
      <c r="BE1865" s="241">
        <f>IF(N1865="základní",J1865,0)</f>
        <v>0</v>
      </c>
      <c r="BF1865" s="241">
        <f>IF(N1865="snížená",J1865,0)</f>
        <v>0</v>
      </c>
      <c r="BG1865" s="241">
        <f>IF(N1865="zákl. přenesená",J1865,0)</f>
        <v>0</v>
      </c>
      <c r="BH1865" s="241">
        <f>IF(N1865="sníž. přenesená",J1865,0)</f>
        <v>0</v>
      </c>
      <c r="BI1865" s="241">
        <f>IF(N1865="nulová",J1865,0)</f>
        <v>0</v>
      </c>
      <c r="BJ1865" s="18" t="s">
        <v>87</v>
      </c>
      <c r="BK1865" s="241">
        <f>ROUND(I1865*H1865,2)</f>
        <v>0</v>
      </c>
      <c r="BL1865" s="18" t="s">
        <v>273</v>
      </c>
      <c r="BM1865" s="240" t="s">
        <v>1668</v>
      </c>
    </row>
    <row r="1866" s="13" customFormat="1">
      <c r="A1866" s="13"/>
      <c r="B1866" s="242"/>
      <c r="C1866" s="243"/>
      <c r="D1866" s="244" t="s">
        <v>178</v>
      </c>
      <c r="E1866" s="245" t="s">
        <v>1</v>
      </c>
      <c r="F1866" s="246" t="s">
        <v>524</v>
      </c>
      <c r="G1866" s="243"/>
      <c r="H1866" s="245" t="s">
        <v>1</v>
      </c>
      <c r="I1866" s="247"/>
      <c r="J1866" s="243"/>
      <c r="K1866" s="243"/>
      <c r="L1866" s="248"/>
      <c r="M1866" s="249"/>
      <c r="N1866" s="250"/>
      <c r="O1866" s="250"/>
      <c r="P1866" s="250"/>
      <c r="Q1866" s="250"/>
      <c r="R1866" s="250"/>
      <c r="S1866" s="250"/>
      <c r="T1866" s="251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2" t="s">
        <v>178</v>
      </c>
      <c r="AU1866" s="252" t="s">
        <v>89</v>
      </c>
      <c r="AV1866" s="13" t="s">
        <v>87</v>
      </c>
      <c r="AW1866" s="13" t="s">
        <v>36</v>
      </c>
      <c r="AX1866" s="13" t="s">
        <v>79</v>
      </c>
      <c r="AY1866" s="252" t="s">
        <v>170</v>
      </c>
    </row>
    <row r="1867" s="13" customFormat="1">
      <c r="A1867" s="13"/>
      <c r="B1867" s="242"/>
      <c r="C1867" s="243"/>
      <c r="D1867" s="244" t="s">
        <v>178</v>
      </c>
      <c r="E1867" s="245" t="s">
        <v>1</v>
      </c>
      <c r="F1867" s="246" t="s">
        <v>195</v>
      </c>
      <c r="G1867" s="243"/>
      <c r="H1867" s="245" t="s">
        <v>1</v>
      </c>
      <c r="I1867" s="247"/>
      <c r="J1867" s="243"/>
      <c r="K1867" s="243"/>
      <c r="L1867" s="248"/>
      <c r="M1867" s="249"/>
      <c r="N1867" s="250"/>
      <c r="O1867" s="250"/>
      <c r="P1867" s="250"/>
      <c r="Q1867" s="250"/>
      <c r="R1867" s="250"/>
      <c r="S1867" s="250"/>
      <c r="T1867" s="25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2" t="s">
        <v>178</v>
      </c>
      <c r="AU1867" s="252" t="s">
        <v>89</v>
      </c>
      <c r="AV1867" s="13" t="s">
        <v>87</v>
      </c>
      <c r="AW1867" s="13" t="s">
        <v>36</v>
      </c>
      <c r="AX1867" s="13" t="s">
        <v>79</v>
      </c>
      <c r="AY1867" s="252" t="s">
        <v>170</v>
      </c>
    </row>
    <row r="1868" s="13" customFormat="1">
      <c r="A1868" s="13"/>
      <c r="B1868" s="242"/>
      <c r="C1868" s="243"/>
      <c r="D1868" s="244" t="s">
        <v>178</v>
      </c>
      <c r="E1868" s="245" t="s">
        <v>1</v>
      </c>
      <c r="F1868" s="246" t="s">
        <v>1585</v>
      </c>
      <c r="G1868" s="243"/>
      <c r="H1868" s="245" t="s">
        <v>1</v>
      </c>
      <c r="I1868" s="247"/>
      <c r="J1868" s="243"/>
      <c r="K1868" s="243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178</v>
      </c>
      <c r="AU1868" s="252" t="s">
        <v>89</v>
      </c>
      <c r="AV1868" s="13" t="s">
        <v>87</v>
      </c>
      <c r="AW1868" s="13" t="s">
        <v>36</v>
      </c>
      <c r="AX1868" s="13" t="s">
        <v>79</v>
      </c>
      <c r="AY1868" s="252" t="s">
        <v>170</v>
      </c>
    </row>
    <row r="1869" s="14" customFormat="1">
      <c r="A1869" s="14"/>
      <c r="B1869" s="253"/>
      <c r="C1869" s="254"/>
      <c r="D1869" s="244" t="s">
        <v>178</v>
      </c>
      <c r="E1869" s="255" t="s">
        <v>1</v>
      </c>
      <c r="F1869" s="256" t="s">
        <v>1586</v>
      </c>
      <c r="G1869" s="254"/>
      <c r="H1869" s="257">
        <v>119.2</v>
      </c>
      <c r="I1869" s="258"/>
      <c r="J1869" s="254"/>
      <c r="K1869" s="254"/>
      <c r="L1869" s="259"/>
      <c r="M1869" s="260"/>
      <c r="N1869" s="261"/>
      <c r="O1869" s="261"/>
      <c r="P1869" s="261"/>
      <c r="Q1869" s="261"/>
      <c r="R1869" s="261"/>
      <c r="S1869" s="261"/>
      <c r="T1869" s="26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3" t="s">
        <v>178</v>
      </c>
      <c r="AU1869" s="263" t="s">
        <v>89</v>
      </c>
      <c r="AV1869" s="14" t="s">
        <v>89</v>
      </c>
      <c r="AW1869" s="14" t="s">
        <v>36</v>
      </c>
      <c r="AX1869" s="14" t="s">
        <v>79</v>
      </c>
      <c r="AY1869" s="263" t="s">
        <v>170</v>
      </c>
    </row>
    <row r="1870" s="13" customFormat="1">
      <c r="A1870" s="13"/>
      <c r="B1870" s="242"/>
      <c r="C1870" s="243"/>
      <c r="D1870" s="244" t="s">
        <v>178</v>
      </c>
      <c r="E1870" s="245" t="s">
        <v>1</v>
      </c>
      <c r="F1870" s="246" t="s">
        <v>1587</v>
      </c>
      <c r="G1870" s="243"/>
      <c r="H1870" s="245" t="s">
        <v>1</v>
      </c>
      <c r="I1870" s="247"/>
      <c r="J1870" s="243"/>
      <c r="K1870" s="243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2" t="s">
        <v>178</v>
      </c>
      <c r="AU1870" s="252" t="s">
        <v>89</v>
      </c>
      <c r="AV1870" s="13" t="s">
        <v>87</v>
      </c>
      <c r="AW1870" s="13" t="s">
        <v>36</v>
      </c>
      <c r="AX1870" s="13" t="s">
        <v>79</v>
      </c>
      <c r="AY1870" s="252" t="s">
        <v>170</v>
      </c>
    </row>
    <row r="1871" s="14" customFormat="1">
      <c r="A1871" s="14"/>
      <c r="B1871" s="253"/>
      <c r="C1871" s="254"/>
      <c r="D1871" s="244" t="s">
        <v>178</v>
      </c>
      <c r="E1871" s="255" t="s">
        <v>1</v>
      </c>
      <c r="F1871" s="256" t="s">
        <v>1588</v>
      </c>
      <c r="G1871" s="254"/>
      <c r="H1871" s="257">
        <v>205</v>
      </c>
      <c r="I1871" s="258"/>
      <c r="J1871" s="254"/>
      <c r="K1871" s="254"/>
      <c r="L1871" s="259"/>
      <c r="M1871" s="260"/>
      <c r="N1871" s="261"/>
      <c r="O1871" s="261"/>
      <c r="P1871" s="261"/>
      <c r="Q1871" s="261"/>
      <c r="R1871" s="261"/>
      <c r="S1871" s="261"/>
      <c r="T1871" s="26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3" t="s">
        <v>178</v>
      </c>
      <c r="AU1871" s="263" t="s">
        <v>89</v>
      </c>
      <c r="AV1871" s="14" t="s">
        <v>89</v>
      </c>
      <c r="AW1871" s="14" t="s">
        <v>36</v>
      </c>
      <c r="AX1871" s="14" t="s">
        <v>79</v>
      </c>
      <c r="AY1871" s="263" t="s">
        <v>170</v>
      </c>
    </row>
    <row r="1872" s="13" customFormat="1">
      <c r="A1872" s="13"/>
      <c r="B1872" s="242"/>
      <c r="C1872" s="243"/>
      <c r="D1872" s="244" t="s">
        <v>178</v>
      </c>
      <c r="E1872" s="245" t="s">
        <v>1</v>
      </c>
      <c r="F1872" s="246" t="s">
        <v>1598</v>
      </c>
      <c r="G1872" s="243"/>
      <c r="H1872" s="245" t="s">
        <v>1</v>
      </c>
      <c r="I1872" s="247"/>
      <c r="J1872" s="243"/>
      <c r="K1872" s="243"/>
      <c r="L1872" s="248"/>
      <c r="M1872" s="249"/>
      <c r="N1872" s="250"/>
      <c r="O1872" s="250"/>
      <c r="P1872" s="250"/>
      <c r="Q1872" s="250"/>
      <c r="R1872" s="250"/>
      <c r="S1872" s="250"/>
      <c r="T1872" s="25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2" t="s">
        <v>178</v>
      </c>
      <c r="AU1872" s="252" t="s">
        <v>89</v>
      </c>
      <c r="AV1872" s="13" t="s">
        <v>87</v>
      </c>
      <c r="AW1872" s="13" t="s">
        <v>36</v>
      </c>
      <c r="AX1872" s="13" t="s">
        <v>79</v>
      </c>
      <c r="AY1872" s="252" t="s">
        <v>170</v>
      </c>
    </row>
    <row r="1873" s="14" customFormat="1">
      <c r="A1873" s="14"/>
      <c r="B1873" s="253"/>
      <c r="C1873" s="254"/>
      <c r="D1873" s="244" t="s">
        <v>178</v>
      </c>
      <c r="E1873" s="255" t="s">
        <v>1</v>
      </c>
      <c r="F1873" s="256" t="s">
        <v>1669</v>
      </c>
      <c r="G1873" s="254"/>
      <c r="H1873" s="257">
        <v>8.4000000000000004</v>
      </c>
      <c r="I1873" s="258"/>
      <c r="J1873" s="254"/>
      <c r="K1873" s="254"/>
      <c r="L1873" s="259"/>
      <c r="M1873" s="260"/>
      <c r="N1873" s="261"/>
      <c r="O1873" s="261"/>
      <c r="P1873" s="261"/>
      <c r="Q1873" s="261"/>
      <c r="R1873" s="261"/>
      <c r="S1873" s="261"/>
      <c r="T1873" s="26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3" t="s">
        <v>178</v>
      </c>
      <c r="AU1873" s="263" t="s">
        <v>89</v>
      </c>
      <c r="AV1873" s="14" t="s">
        <v>89</v>
      </c>
      <c r="AW1873" s="14" t="s">
        <v>36</v>
      </c>
      <c r="AX1873" s="14" t="s">
        <v>79</v>
      </c>
      <c r="AY1873" s="263" t="s">
        <v>170</v>
      </c>
    </row>
    <row r="1874" s="15" customFormat="1">
      <c r="A1874" s="15"/>
      <c r="B1874" s="264"/>
      <c r="C1874" s="265"/>
      <c r="D1874" s="244" t="s">
        <v>178</v>
      </c>
      <c r="E1874" s="266" t="s">
        <v>1</v>
      </c>
      <c r="F1874" s="267" t="s">
        <v>183</v>
      </c>
      <c r="G1874" s="265"/>
      <c r="H1874" s="268">
        <v>332.60000000000002</v>
      </c>
      <c r="I1874" s="269"/>
      <c r="J1874" s="265"/>
      <c r="K1874" s="265"/>
      <c r="L1874" s="270"/>
      <c r="M1874" s="271"/>
      <c r="N1874" s="272"/>
      <c r="O1874" s="272"/>
      <c r="P1874" s="272"/>
      <c r="Q1874" s="272"/>
      <c r="R1874" s="272"/>
      <c r="S1874" s="272"/>
      <c r="T1874" s="273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74" t="s">
        <v>178</v>
      </c>
      <c r="AU1874" s="274" t="s">
        <v>89</v>
      </c>
      <c r="AV1874" s="15" t="s">
        <v>176</v>
      </c>
      <c r="AW1874" s="15" t="s">
        <v>36</v>
      </c>
      <c r="AX1874" s="15" t="s">
        <v>87</v>
      </c>
      <c r="AY1874" s="274" t="s">
        <v>170</v>
      </c>
    </row>
    <row r="1875" s="2" customFormat="1" ht="24.15" customHeight="1">
      <c r="A1875" s="39"/>
      <c r="B1875" s="40"/>
      <c r="C1875" s="286" t="s">
        <v>1670</v>
      </c>
      <c r="D1875" s="286" t="s">
        <v>312</v>
      </c>
      <c r="E1875" s="287" t="s">
        <v>1671</v>
      </c>
      <c r="F1875" s="288" t="s">
        <v>1672</v>
      </c>
      <c r="G1875" s="289" t="s">
        <v>175</v>
      </c>
      <c r="H1875" s="290">
        <v>365.86000000000001</v>
      </c>
      <c r="I1875" s="291"/>
      <c r="J1875" s="292">
        <f>ROUND(I1875*H1875,2)</f>
        <v>0</v>
      </c>
      <c r="K1875" s="293"/>
      <c r="L1875" s="294"/>
      <c r="M1875" s="295" t="s">
        <v>1</v>
      </c>
      <c r="N1875" s="296" t="s">
        <v>44</v>
      </c>
      <c r="O1875" s="92"/>
      <c r="P1875" s="238">
        <f>O1875*H1875</f>
        <v>0</v>
      </c>
      <c r="Q1875" s="238">
        <v>0.0044999999999999997</v>
      </c>
      <c r="R1875" s="238">
        <f>Q1875*H1875</f>
        <v>1.6463699999999999</v>
      </c>
      <c r="S1875" s="238">
        <v>0</v>
      </c>
      <c r="T1875" s="239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40" t="s">
        <v>366</v>
      </c>
      <c r="AT1875" s="240" t="s">
        <v>312</v>
      </c>
      <c r="AU1875" s="240" t="s">
        <v>89</v>
      </c>
      <c r="AY1875" s="18" t="s">
        <v>170</v>
      </c>
      <c r="BE1875" s="241">
        <f>IF(N1875="základní",J1875,0)</f>
        <v>0</v>
      </c>
      <c r="BF1875" s="241">
        <f>IF(N1875="snížená",J1875,0)</f>
        <v>0</v>
      </c>
      <c r="BG1875" s="241">
        <f>IF(N1875="zákl. přenesená",J1875,0)</f>
        <v>0</v>
      </c>
      <c r="BH1875" s="241">
        <f>IF(N1875="sníž. přenesená",J1875,0)</f>
        <v>0</v>
      </c>
      <c r="BI1875" s="241">
        <f>IF(N1875="nulová",J1875,0)</f>
        <v>0</v>
      </c>
      <c r="BJ1875" s="18" t="s">
        <v>87</v>
      </c>
      <c r="BK1875" s="241">
        <f>ROUND(I1875*H1875,2)</f>
        <v>0</v>
      </c>
      <c r="BL1875" s="18" t="s">
        <v>273</v>
      </c>
      <c r="BM1875" s="240" t="s">
        <v>1673</v>
      </c>
    </row>
    <row r="1876" s="14" customFormat="1">
      <c r="A1876" s="14"/>
      <c r="B1876" s="253"/>
      <c r="C1876" s="254"/>
      <c r="D1876" s="244" t="s">
        <v>178</v>
      </c>
      <c r="E1876" s="254"/>
      <c r="F1876" s="256" t="s">
        <v>1674</v>
      </c>
      <c r="G1876" s="254"/>
      <c r="H1876" s="257">
        <v>365.86000000000001</v>
      </c>
      <c r="I1876" s="258"/>
      <c r="J1876" s="254"/>
      <c r="K1876" s="254"/>
      <c r="L1876" s="259"/>
      <c r="M1876" s="260"/>
      <c r="N1876" s="261"/>
      <c r="O1876" s="261"/>
      <c r="P1876" s="261"/>
      <c r="Q1876" s="261"/>
      <c r="R1876" s="261"/>
      <c r="S1876" s="261"/>
      <c r="T1876" s="26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3" t="s">
        <v>178</v>
      </c>
      <c r="AU1876" s="263" t="s">
        <v>89</v>
      </c>
      <c r="AV1876" s="14" t="s">
        <v>89</v>
      </c>
      <c r="AW1876" s="14" t="s">
        <v>4</v>
      </c>
      <c r="AX1876" s="14" t="s">
        <v>87</v>
      </c>
      <c r="AY1876" s="263" t="s">
        <v>170</v>
      </c>
    </row>
    <row r="1877" s="2" customFormat="1" ht="24.15" customHeight="1">
      <c r="A1877" s="39"/>
      <c r="B1877" s="40"/>
      <c r="C1877" s="228" t="s">
        <v>1675</v>
      </c>
      <c r="D1877" s="228" t="s">
        <v>172</v>
      </c>
      <c r="E1877" s="229" t="s">
        <v>1676</v>
      </c>
      <c r="F1877" s="230" t="s">
        <v>1677</v>
      </c>
      <c r="G1877" s="231" t="s">
        <v>175</v>
      </c>
      <c r="H1877" s="232">
        <v>336.12</v>
      </c>
      <c r="I1877" s="233"/>
      <c r="J1877" s="234">
        <f>ROUND(I1877*H1877,2)</f>
        <v>0</v>
      </c>
      <c r="K1877" s="235"/>
      <c r="L1877" s="45"/>
      <c r="M1877" s="236" t="s">
        <v>1</v>
      </c>
      <c r="N1877" s="237" t="s">
        <v>44</v>
      </c>
      <c r="O1877" s="92"/>
      <c r="P1877" s="238">
        <f>O1877*H1877</f>
        <v>0</v>
      </c>
      <c r="Q1877" s="238">
        <v>0</v>
      </c>
      <c r="R1877" s="238">
        <f>Q1877*H1877</f>
        <v>0</v>
      </c>
      <c r="S1877" s="238">
        <v>0</v>
      </c>
      <c r="T1877" s="239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40" t="s">
        <v>273</v>
      </c>
      <c r="AT1877" s="240" t="s">
        <v>172</v>
      </c>
      <c r="AU1877" s="240" t="s">
        <v>89</v>
      </c>
      <c r="AY1877" s="18" t="s">
        <v>170</v>
      </c>
      <c r="BE1877" s="241">
        <f>IF(N1877="základní",J1877,0)</f>
        <v>0</v>
      </c>
      <c r="BF1877" s="241">
        <f>IF(N1877="snížená",J1877,0)</f>
        <v>0</v>
      </c>
      <c r="BG1877" s="241">
        <f>IF(N1877="zákl. přenesená",J1877,0)</f>
        <v>0</v>
      </c>
      <c r="BH1877" s="241">
        <f>IF(N1877="sníž. přenesená",J1877,0)</f>
        <v>0</v>
      </c>
      <c r="BI1877" s="241">
        <f>IF(N1877="nulová",J1877,0)</f>
        <v>0</v>
      </c>
      <c r="BJ1877" s="18" t="s">
        <v>87</v>
      </c>
      <c r="BK1877" s="241">
        <f>ROUND(I1877*H1877,2)</f>
        <v>0</v>
      </c>
      <c r="BL1877" s="18" t="s">
        <v>273</v>
      </c>
      <c r="BM1877" s="240" t="s">
        <v>1678</v>
      </c>
    </row>
    <row r="1878" s="13" customFormat="1">
      <c r="A1878" s="13"/>
      <c r="B1878" s="242"/>
      <c r="C1878" s="243"/>
      <c r="D1878" s="244" t="s">
        <v>178</v>
      </c>
      <c r="E1878" s="245" t="s">
        <v>1</v>
      </c>
      <c r="F1878" s="246" t="s">
        <v>524</v>
      </c>
      <c r="G1878" s="243"/>
      <c r="H1878" s="245" t="s">
        <v>1</v>
      </c>
      <c r="I1878" s="247"/>
      <c r="J1878" s="243"/>
      <c r="K1878" s="243"/>
      <c r="L1878" s="248"/>
      <c r="M1878" s="249"/>
      <c r="N1878" s="250"/>
      <c r="O1878" s="250"/>
      <c r="P1878" s="250"/>
      <c r="Q1878" s="250"/>
      <c r="R1878" s="250"/>
      <c r="S1878" s="250"/>
      <c r="T1878" s="251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2" t="s">
        <v>178</v>
      </c>
      <c r="AU1878" s="252" t="s">
        <v>89</v>
      </c>
      <c r="AV1878" s="13" t="s">
        <v>87</v>
      </c>
      <c r="AW1878" s="13" t="s">
        <v>36</v>
      </c>
      <c r="AX1878" s="13" t="s">
        <v>79</v>
      </c>
      <c r="AY1878" s="252" t="s">
        <v>170</v>
      </c>
    </row>
    <row r="1879" s="13" customFormat="1">
      <c r="A1879" s="13"/>
      <c r="B1879" s="242"/>
      <c r="C1879" s="243"/>
      <c r="D1879" s="244" t="s">
        <v>178</v>
      </c>
      <c r="E1879" s="245" t="s">
        <v>1</v>
      </c>
      <c r="F1879" s="246" t="s">
        <v>195</v>
      </c>
      <c r="G1879" s="243"/>
      <c r="H1879" s="245" t="s">
        <v>1</v>
      </c>
      <c r="I1879" s="247"/>
      <c r="J1879" s="243"/>
      <c r="K1879" s="243"/>
      <c r="L1879" s="248"/>
      <c r="M1879" s="249"/>
      <c r="N1879" s="250"/>
      <c r="O1879" s="250"/>
      <c r="P1879" s="250"/>
      <c r="Q1879" s="250"/>
      <c r="R1879" s="250"/>
      <c r="S1879" s="250"/>
      <c r="T1879" s="25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2" t="s">
        <v>178</v>
      </c>
      <c r="AU1879" s="252" t="s">
        <v>89</v>
      </c>
      <c r="AV1879" s="13" t="s">
        <v>87</v>
      </c>
      <c r="AW1879" s="13" t="s">
        <v>36</v>
      </c>
      <c r="AX1879" s="13" t="s">
        <v>79</v>
      </c>
      <c r="AY1879" s="252" t="s">
        <v>170</v>
      </c>
    </row>
    <row r="1880" s="13" customFormat="1">
      <c r="A1880" s="13"/>
      <c r="B1880" s="242"/>
      <c r="C1880" s="243"/>
      <c r="D1880" s="244" t="s">
        <v>178</v>
      </c>
      <c r="E1880" s="245" t="s">
        <v>1</v>
      </c>
      <c r="F1880" s="246" t="s">
        <v>1585</v>
      </c>
      <c r="G1880" s="243"/>
      <c r="H1880" s="245" t="s">
        <v>1</v>
      </c>
      <c r="I1880" s="247"/>
      <c r="J1880" s="243"/>
      <c r="K1880" s="243"/>
      <c r="L1880" s="248"/>
      <c r="M1880" s="249"/>
      <c r="N1880" s="250"/>
      <c r="O1880" s="250"/>
      <c r="P1880" s="250"/>
      <c r="Q1880" s="250"/>
      <c r="R1880" s="250"/>
      <c r="S1880" s="250"/>
      <c r="T1880" s="25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2" t="s">
        <v>178</v>
      </c>
      <c r="AU1880" s="252" t="s">
        <v>89</v>
      </c>
      <c r="AV1880" s="13" t="s">
        <v>87</v>
      </c>
      <c r="AW1880" s="13" t="s">
        <v>36</v>
      </c>
      <c r="AX1880" s="13" t="s">
        <v>79</v>
      </c>
      <c r="AY1880" s="252" t="s">
        <v>170</v>
      </c>
    </row>
    <row r="1881" s="14" customFormat="1">
      <c r="A1881" s="14"/>
      <c r="B1881" s="253"/>
      <c r="C1881" s="254"/>
      <c r="D1881" s="244" t="s">
        <v>178</v>
      </c>
      <c r="E1881" s="255" t="s">
        <v>1</v>
      </c>
      <c r="F1881" s="256" t="s">
        <v>1679</v>
      </c>
      <c r="G1881" s="254"/>
      <c r="H1881" s="257">
        <v>131.12000000000001</v>
      </c>
      <c r="I1881" s="258"/>
      <c r="J1881" s="254"/>
      <c r="K1881" s="254"/>
      <c r="L1881" s="259"/>
      <c r="M1881" s="260"/>
      <c r="N1881" s="261"/>
      <c r="O1881" s="261"/>
      <c r="P1881" s="261"/>
      <c r="Q1881" s="261"/>
      <c r="R1881" s="261"/>
      <c r="S1881" s="261"/>
      <c r="T1881" s="26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3" t="s">
        <v>178</v>
      </c>
      <c r="AU1881" s="263" t="s">
        <v>89</v>
      </c>
      <c r="AV1881" s="14" t="s">
        <v>89</v>
      </c>
      <c r="AW1881" s="14" t="s">
        <v>36</v>
      </c>
      <c r="AX1881" s="14" t="s">
        <v>79</v>
      </c>
      <c r="AY1881" s="263" t="s">
        <v>170</v>
      </c>
    </row>
    <row r="1882" s="13" customFormat="1">
      <c r="A1882" s="13"/>
      <c r="B1882" s="242"/>
      <c r="C1882" s="243"/>
      <c r="D1882" s="244" t="s">
        <v>178</v>
      </c>
      <c r="E1882" s="245" t="s">
        <v>1</v>
      </c>
      <c r="F1882" s="246" t="s">
        <v>1587</v>
      </c>
      <c r="G1882" s="243"/>
      <c r="H1882" s="245" t="s">
        <v>1</v>
      </c>
      <c r="I1882" s="247"/>
      <c r="J1882" s="243"/>
      <c r="K1882" s="243"/>
      <c r="L1882" s="248"/>
      <c r="M1882" s="249"/>
      <c r="N1882" s="250"/>
      <c r="O1882" s="250"/>
      <c r="P1882" s="250"/>
      <c r="Q1882" s="250"/>
      <c r="R1882" s="250"/>
      <c r="S1882" s="250"/>
      <c r="T1882" s="25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2" t="s">
        <v>178</v>
      </c>
      <c r="AU1882" s="252" t="s">
        <v>89</v>
      </c>
      <c r="AV1882" s="13" t="s">
        <v>87</v>
      </c>
      <c r="AW1882" s="13" t="s">
        <v>36</v>
      </c>
      <c r="AX1882" s="13" t="s">
        <v>79</v>
      </c>
      <c r="AY1882" s="252" t="s">
        <v>170</v>
      </c>
    </row>
    <row r="1883" s="14" customFormat="1">
      <c r="A1883" s="14"/>
      <c r="B1883" s="253"/>
      <c r="C1883" s="254"/>
      <c r="D1883" s="244" t="s">
        <v>178</v>
      </c>
      <c r="E1883" s="255" t="s">
        <v>1</v>
      </c>
      <c r="F1883" s="256" t="s">
        <v>1588</v>
      </c>
      <c r="G1883" s="254"/>
      <c r="H1883" s="257">
        <v>205</v>
      </c>
      <c r="I1883" s="258"/>
      <c r="J1883" s="254"/>
      <c r="K1883" s="254"/>
      <c r="L1883" s="259"/>
      <c r="M1883" s="260"/>
      <c r="N1883" s="261"/>
      <c r="O1883" s="261"/>
      <c r="P1883" s="261"/>
      <c r="Q1883" s="261"/>
      <c r="R1883" s="261"/>
      <c r="S1883" s="261"/>
      <c r="T1883" s="26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3" t="s">
        <v>178</v>
      </c>
      <c r="AU1883" s="263" t="s">
        <v>89</v>
      </c>
      <c r="AV1883" s="14" t="s">
        <v>89</v>
      </c>
      <c r="AW1883" s="14" t="s">
        <v>36</v>
      </c>
      <c r="AX1883" s="14" t="s">
        <v>79</v>
      </c>
      <c r="AY1883" s="263" t="s">
        <v>170</v>
      </c>
    </row>
    <row r="1884" s="15" customFormat="1">
      <c r="A1884" s="15"/>
      <c r="B1884" s="264"/>
      <c r="C1884" s="265"/>
      <c r="D1884" s="244" t="s">
        <v>178</v>
      </c>
      <c r="E1884" s="266" t="s">
        <v>1</v>
      </c>
      <c r="F1884" s="267" t="s">
        <v>183</v>
      </c>
      <c r="G1884" s="265"/>
      <c r="H1884" s="268">
        <v>336.12</v>
      </c>
      <c r="I1884" s="269"/>
      <c r="J1884" s="265"/>
      <c r="K1884" s="265"/>
      <c r="L1884" s="270"/>
      <c r="M1884" s="271"/>
      <c r="N1884" s="272"/>
      <c r="O1884" s="272"/>
      <c r="P1884" s="272"/>
      <c r="Q1884" s="272"/>
      <c r="R1884" s="272"/>
      <c r="S1884" s="272"/>
      <c r="T1884" s="273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74" t="s">
        <v>178</v>
      </c>
      <c r="AU1884" s="274" t="s">
        <v>89</v>
      </c>
      <c r="AV1884" s="15" t="s">
        <v>176</v>
      </c>
      <c r="AW1884" s="15" t="s">
        <v>36</v>
      </c>
      <c r="AX1884" s="15" t="s">
        <v>87</v>
      </c>
      <c r="AY1884" s="274" t="s">
        <v>170</v>
      </c>
    </row>
    <row r="1885" s="2" customFormat="1" ht="49.05" customHeight="1">
      <c r="A1885" s="39"/>
      <c r="B1885" s="40"/>
      <c r="C1885" s="286" t="s">
        <v>1680</v>
      </c>
      <c r="D1885" s="286" t="s">
        <v>312</v>
      </c>
      <c r="E1885" s="287" t="s">
        <v>1681</v>
      </c>
      <c r="F1885" s="288" t="s">
        <v>1682</v>
      </c>
      <c r="G1885" s="289" t="s">
        <v>175</v>
      </c>
      <c r="H1885" s="290">
        <v>391.74799999999999</v>
      </c>
      <c r="I1885" s="291"/>
      <c r="J1885" s="292">
        <f>ROUND(I1885*H1885,2)</f>
        <v>0</v>
      </c>
      <c r="K1885" s="293"/>
      <c r="L1885" s="294"/>
      <c r="M1885" s="295" t="s">
        <v>1</v>
      </c>
      <c r="N1885" s="296" t="s">
        <v>44</v>
      </c>
      <c r="O1885" s="92"/>
      <c r="P1885" s="238">
        <f>O1885*H1885</f>
        <v>0</v>
      </c>
      <c r="Q1885" s="238">
        <v>0.0040000000000000001</v>
      </c>
      <c r="R1885" s="238">
        <f>Q1885*H1885</f>
        <v>1.5669919999999999</v>
      </c>
      <c r="S1885" s="238">
        <v>0</v>
      </c>
      <c r="T1885" s="239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40" t="s">
        <v>366</v>
      </c>
      <c r="AT1885" s="240" t="s">
        <v>312</v>
      </c>
      <c r="AU1885" s="240" t="s">
        <v>89</v>
      </c>
      <c r="AY1885" s="18" t="s">
        <v>170</v>
      </c>
      <c r="BE1885" s="241">
        <f>IF(N1885="základní",J1885,0)</f>
        <v>0</v>
      </c>
      <c r="BF1885" s="241">
        <f>IF(N1885="snížená",J1885,0)</f>
        <v>0</v>
      </c>
      <c r="BG1885" s="241">
        <f>IF(N1885="zákl. přenesená",J1885,0)</f>
        <v>0</v>
      </c>
      <c r="BH1885" s="241">
        <f>IF(N1885="sníž. přenesená",J1885,0)</f>
        <v>0</v>
      </c>
      <c r="BI1885" s="241">
        <f>IF(N1885="nulová",J1885,0)</f>
        <v>0</v>
      </c>
      <c r="BJ1885" s="18" t="s">
        <v>87</v>
      </c>
      <c r="BK1885" s="241">
        <f>ROUND(I1885*H1885,2)</f>
        <v>0</v>
      </c>
      <c r="BL1885" s="18" t="s">
        <v>273</v>
      </c>
      <c r="BM1885" s="240" t="s">
        <v>1683</v>
      </c>
    </row>
    <row r="1886" s="14" customFormat="1">
      <c r="A1886" s="14"/>
      <c r="B1886" s="253"/>
      <c r="C1886" s="254"/>
      <c r="D1886" s="244" t="s">
        <v>178</v>
      </c>
      <c r="E1886" s="254"/>
      <c r="F1886" s="256" t="s">
        <v>1684</v>
      </c>
      <c r="G1886" s="254"/>
      <c r="H1886" s="257">
        <v>391.74799999999999</v>
      </c>
      <c r="I1886" s="258"/>
      <c r="J1886" s="254"/>
      <c r="K1886" s="254"/>
      <c r="L1886" s="259"/>
      <c r="M1886" s="260"/>
      <c r="N1886" s="261"/>
      <c r="O1886" s="261"/>
      <c r="P1886" s="261"/>
      <c r="Q1886" s="261"/>
      <c r="R1886" s="261"/>
      <c r="S1886" s="261"/>
      <c r="T1886" s="26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3" t="s">
        <v>178</v>
      </c>
      <c r="AU1886" s="263" t="s">
        <v>89</v>
      </c>
      <c r="AV1886" s="14" t="s">
        <v>89</v>
      </c>
      <c r="AW1886" s="14" t="s">
        <v>4</v>
      </c>
      <c r="AX1886" s="14" t="s">
        <v>87</v>
      </c>
      <c r="AY1886" s="263" t="s">
        <v>170</v>
      </c>
    </row>
    <row r="1887" s="2" customFormat="1" ht="24.15" customHeight="1">
      <c r="A1887" s="39"/>
      <c r="B1887" s="40"/>
      <c r="C1887" s="228" t="s">
        <v>1685</v>
      </c>
      <c r="D1887" s="228" t="s">
        <v>172</v>
      </c>
      <c r="E1887" s="229" t="s">
        <v>1686</v>
      </c>
      <c r="F1887" s="230" t="s">
        <v>1687</v>
      </c>
      <c r="G1887" s="231" t="s">
        <v>1568</v>
      </c>
      <c r="H1887" s="297"/>
      <c r="I1887" s="233"/>
      <c r="J1887" s="234">
        <f>ROUND(I1887*H1887,2)</f>
        <v>0</v>
      </c>
      <c r="K1887" s="235"/>
      <c r="L1887" s="45"/>
      <c r="M1887" s="236" t="s">
        <v>1</v>
      </c>
      <c r="N1887" s="237" t="s">
        <v>44</v>
      </c>
      <c r="O1887" s="92"/>
      <c r="P1887" s="238">
        <f>O1887*H1887</f>
        <v>0</v>
      </c>
      <c r="Q1887" s="238">
        <v>0</v>
      </c>
      <c r="R1887" s="238">
        <f>Q1887*H1887</f>
        <v>0</v>
      </c>
      <c r="S1887" s="238">
        <v>0</v>
      </c>
      <c r="T1887" s="239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40" t="s">
        <v>273</v>
      </c>
      <c r="AT1887" s="240" t="s">
        <v>172</v>
      </c>
      <c r="AU1887" s="240" t="s">
        <v>89</v>
      </c>
      <c r="AY1887" s="18" t="s">
        <v>170</v>
      </c>
      <c r="BE1887" s="241">
        <f>IF(N1887="základní",J1887,0)</f>
        <v>0</v>
      </c>
      <c r="BF1887" s="241">
        <f>IF(N1887="snížená",J1887,0)</f>
        <v>0</v>
      </c>
      <c r="BG1887" s="241">
        <f>IF(N1887="zákl. přenesená",J1887,0)</f>
        <v>0</v>
      </c>
      <c r="BH1887" s="241">
        <f>IF(N1887="sníž. přenesená",J1887,0)</f>
        <v>0</v>
      </c>
      <c r="BI1887" s="241">
        <f>IF(N1887="nulová",J1887,0)</f>
        <v>0</v>
      </c>
      <c r="BJ1887" s="18" t="s">
        <v>87</v>
      </c>
      <c r="BK1887" s="241">
        <f>ROUND(I1887*H1887,2)</f>
        <v>0</v>
      </c>
      <c r="BL1887" s="18" t="s">
        <v>273</v>
      </c>
      <c r="BM1887" s="240" t="s">
        <v>1688</v>
      </c>
    </row>
    <row r="1888" s="12" customFormat="1" ht="22.8" customHeight="1">
      <c r="A1888" s="12"/>
      <c r="B1888" s="212"/>
      <c r="C1888" s="213"/>
      <c r="D1888" s="214" t="s">
        <v>78</v>
      </c>
      <c r="E1888" s="226" t="s">
        <v>1689</v>
      </c>
      <c r="F1888" s="226" t="s">
        <v>1690</v>
      </c>
      <c r="G1888" s="213"/>
      <c r="H1888" s="213"/>
      <c r="I1888" s="216"/>
      <c r="J1888" s="227">
        <f>BK1888</f>
        <v>0</v>
      </c>
      <c r="K1888" s="213"/>
      <c r="L1888" s="218"/>
      <c r="M1888" s="219"/>
      <c r="N1888" s="220"/>
      <c r="O1888" s="220"/>
      <c r="P1888" s="221">
        <f>SUM(P1889:P1907)</f>
        <v>0</v>
      </c>
      <c r="Q1888" s="220"/>
      <c r="R1888" s="221">
        <f>SUM(R1889:R1907)</f>
        <v>0.0030000000000000001</v>
      </c>
      <c r="S1888" s="220"/>
      <c r="T1888" s="222">
        <f>SUM(T1889:T1907)</f>
        <v>1.52461</v>
      </c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R1888" s="223" t="s">
        <v>89</v>
      </c>
      <c r="AT1888" s="224" t="s">
        <v>78</v>
      </c>
      <c r="AU1888" s="224" t="s">
        <v>87</v>
      </c>
      <c r="AY1888" s="223" t="s">
        <v>170</v>
      </c>
      <c r="BK1888" s="225">
        <f>SUM(BK1889:BK1907)</f>
        <v>0</v>
      </c>
    </row>
    <row r="1889" s="2" customFormat="1" ht="14.4" customHeight="1">
      <c r="A1889" s="39"/>
      <c r="B1889" s="40"/>
      <c r="C1889" s="228" t="s">
        <v>1691</v>
      </c>
      <c r="D1889" s="228" t="s">
        <v>172</v>
      </c>
      <c r="E1889" s="229" t="s">
        <v>1692</v>
      </c>
      <c r="F1889" s="230" t="s">
        <v>1693</v>
      </c>
      <c r="G1889" s="231" t="s">
        <v>352</v>
      </c>
      <c r="H1889" s="232">
        <v>49.5</v>
      </c>
      <c r="I1889" s="233"/>
      <c r="J1889" s="234">
        <f>ROUND(I1889*H1889,2)</f>
        <v>0</v>
      </c>
      <c r="K1889" s="235"/>
      <c r="L1889" s="45"/>
      <c r="M1889" s="236" t="s">
        <v>1</v>
      </c>
      <c r="N1889" s="237" t="s">
        <v>44</v>
      </c>
      <c r="O1889" s="92"/>
      <c r="P1889" s="238">
        <f>O1889*H1889</f>
        <v>0</v>
      </c>
      <c r="Q1889" s="238">
        <v>0</v>
      </c>
      <c r="R1889" s="238">
        <f>Q1889*H1889</f>
        <v>0</v>
      </c>
      <c r="S1889" s="238">
        <v>0.026700000000000002</v>
      </c>
      <c r="T1889" s="239">
        <f>S1889*H1889</f>
        <v>1.32165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40" t="s">
        <v>273</v>
      </c>
      <c r="AT1889" s="240" t="s">
        <v>172</v>
      </c>
      <c r="AU1889" s="240" t="s">
        <v>89</v>
      </c>
      <c r="AY1889" s="18" t="s">
        <v>170</v>
      </c>
      <c r="BE1889" s="241">
        <f>IF(N1889="základní",J1889,0)</f>
        <v>0</v>
      </c>
      <c r="BF1889" s="241">
        <f>IF(N1889="snížená",J1889,0)</f>
        <v>0</v>
      </c>
      <c r="BG1889" s="241">
        <f>IF(N1889="zákl. přenesená",J1889,0)</f>
        <v>0</v>
      </c>
      <c r="BH1889" s="241">
        <f>IF(N1889="sníž. přenesená",J1889,0)</f>
        <v>0</v>
      </c>
      <c r="BI1889" s="241">
        <f>IF(N1889="nulová",J1889,0)</f>
        <v>0</v>
      </c>
      <c r="BJ1889" s="18" t="s">
        <v>87</v>
      </c>
      <c r="BK1889" s="241">
        <f>ROUND(I1889*H1889,2)</f>
        <v>0</v>
      </c>
      <c r="BL1889" s="18" t="s">
        <v>273</v>
      </c>
      <c r="BM1889" s="240" t="s">
        <v>1694</v>
      </c>
    </row>
    <row r="1890" s="13" customFormat="1">
      <c r="A1890" s="13"/>
      <c r="B1890" s="242"/>
      <c r="C1890" s="243"/>
      <c r="D1890" s="244" t="s">
        <v>178</v>
      </c>
      <c r="E1890" s="245" t="s">
        <v>1</v>
      </c>
      <c r="F1890" s="246" t="s">
        <v>1124</v>
      </c>
      <c r="G1890" s="243"/>
      <c r="H1890" s="245" t="s">
        <v>1</v>
      </c>
      <c r="I1890" s="247"/>
      <c r="J1890" s="243"/>
      <c r="K1890" s="243"/>
      <c r="L1890" s="248"/>
      <c r="M1890" s="249"/>
      <c r="N1890" s="250"/>
      <c r="O1890" s="250"/>
      <c r="P1890" s="250"/>
      <c r="Q1890" s="250"/>
      <c r="R1890" s="250"/>
      <c r="S1890" s="250"/>
      <c r="T1890" s="25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2" t="s">
        <v>178</v>
      </c>
      <c r="AU1890" s="252" t="s">
        <v>89</v>
      </c>
      <c r="AV1890" s="13" t="s">
        <v>87</v>
      </c>
      <c r="AW1890" s="13" t="s">
        <v>36</v>
      </c>
      <c r="AX1890" s="13" t="s">
        <v>79</v>
      </c>
      <c r="AY1890" s="252" t="s">
        <v>170</v>
      </c>
    </row>
    <row r="1891" s="13" customFormat="1">
      <c r="A1891" s="13"/>
      <c r="B1891" s="242"/>
      <c r="C1891" s="243"/>
      <c r="D1891" s="244" t="s">
        <v>178</v>
      </c>
      <c r="E1891" s="245" t="s">
        <v>1</v>
      </c>
      <c r="F1891" s="246" t="s">
        <v>1695</v>
      </c>
      <c r="G1891" s="243"/>
      <c r="H1891" s="245" t="s">
        <v>1</v>
      </c>
      <c r="I1891" s="247"/>
      <c r="J1891" s="243"/>
      <c r="K1891" s="243"/>
      <c r="L1891" s="248"/>
      <c r="M1891" s="249"/>
      <c r="N1891" s="250"/>
      <c r="O1891" s="250"/>
      <c r="P1891" s="250"/>
      <c r="Q1891" s="250"/>
      <c r="R1891" s="250"/>
      <c r="S1891" s="250"/>
      <c r="T1891" s="251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2" t="s">
        <v>178</v>
      </c>
      <c r="AU1891" s="252" t="s">
        <v>89</v>
      </c>
      <c r="AV1891" s="13" t="s">
        <v>87</v>
      </c>
      <c r="AW1891" s="13" t="s">
        <v>36</v>
      </c>
      <c r="AX1891" s="13" t="s">
        <v>79</v>
      </c>
      <c r="AY1891" s="252" t="s">
        <v>170</v>
      </c>
    </row>
    <row r="1892" s="14" customFormat="1">
      <c r="A1892" s="14"/>
      <c r="B1892" s="253"/>
      <c r="C1892" s="254"/>
      <c r="D1892" s="244" t="s">
        <v>178</v>
      </c>
      <c r="E1892" s="255" t="s">
        <v>1</v>
      </c>
      <c r="F1892" s="256" t="s">
        <v>1696</v>
      </c>
      <c r="G1892" s="254"/>
      <c r="H1892" s="257">
        <v>49.5</v>
      </c>
      <c r="I1892" s="258"/>
      <c r="J1892" s="254"/>
      <c r="K1892" s="254"/>
      <c r="L1892" s="259"/>
      <c r="M1892" s="260"/>
      <c r="N1892" s="261"/>
      <c r="O1892" s="261"/>
      <c r="P1892" s="261"/>
      <c r="Q1892" s="261"/>
      <c r="R1892" s="261"/>
      <c r="S1892" s="261"/>
      <c r="T1892" s="262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3" t="s">
        <v>178</v>
      </c>
      <c r="AU1892" s="263" t="s">
        <v>89</v>
      </c>
      <c r="AV1892" s="14" t="s">
        <v>89</v>
      </c>
      <c r="AW1892" s="14" t="s">
        <v>36</v>
      </c>
      <c r="AX1892" s="14" t="s">
        <v>79</v>
      </c>
      <c r="AY1892" s="263" t="s">
        <v>170</v>
      </c>
    </row>
    <row r="1893" s="15" customFormat="1">
      <c r="A1893" s="15"/>
      <c r="B1893" s="264"/>
      <c r="C1893" s="265"/>
      <c r="D1893" s="244" t="s">
        <v>178</v>
      </c>
      <c r="E1893" s="266" t="s">
        <v>1</v>
      </c>
      <c r="F1893" s="267" t="s">
        <v>183</v>
      </c>
      <c r="G1893" s="265"/>
      <c r="H1893" s="268">
        <v>49.5</v>
      </c>
      <c r="I1893" s="269"/>
      <c r="J1893" s="265"/>
      <c r="K1893" s="265"/>
      <c r="L1893" s="270"/>
      <c r="M1893" s="271"/>
      <c r="N1893" s="272"/>
      <c r="O1893" s="272"/>
      <c r="P1893" s="272"/>
      <c r="Q1893" s="272"/>
      <c r="R1893" s="272"/>
      <c r="S1893" s="272"/>
      <c r="T1893" s="273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4" t="s">
        <v>178</v>
      </c>
      <c r="AU1893" s="274" t="s">
        <v>89</v>
      </c>
      <c r="AV1893" s="15" t="s">
        <v>176</v>
      </c>
      <c r="AW1893" s="15" t="s">
        <v>36</v>
      </c>
      <c r="AX1893" s="15" t="s">
        <v>87</v>
      </c>
      <c r="AY1893" s="274" t="s">
        <v>170</v>
      </c>
    </row>
    <row r="1894" s="2" customFormat="1" ht="14.4" customHeight="1">
      <c r="A1894" s="39"/>
      <c r="B1894" s="40"/>
      <c r="C1894" s="228" t="s">
        <v>1697</v>
      </c>
      <c r="D1894" s="228" t="s">
        <v>172</v>
      </c>
      <c r="E1894" s="229" t="s">
        <v>1698</v>
      </c>
      <c r="F1894" s="230" t="s">
        <v>1699</v>
      </c>
      <c r="G1894" s="231" t="s">
        <v>590</v>
      </c>
      <c r="H1894" s="232">
        <v>4</v>
      </c>
      <c r="I1894" s="233"/>
      <c r="J1894" s="234">
        <f>ROUND(I1894*H1894,2)</f>
        <v>0</v>
      </c>
      <c r="K1894" s="235"/>
      <c r="L1894" s="45"/>
      <c r="M1894" s="236" t="s">
        <v>1</v>
      </c>
      <c r="N1894" s="237" t="s">
        <v>44</v>
      </c>
      <c r="O1894" s="92"/>
      <c r="P1894" s="238">
        <f>O1894*H1894</f>
        <v>0</v>
      </c>
      <c r="Q1894" s="238">
        <v>0</v>
      </c>
      <c r="R1894" s="238">
        <f>Q1894*H1894</f>
        <v>0</v>
      </c>
      <c r="S1894" s="238">
        <v>0.029610000000000001</v>
      </c>
      <c r="T1894" s="239">
        <f>S1894*H1894</f>
        <v>0.11844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40" t="s">
        <v>273</v>
      </c>
      <c r="AT1894" s="240" t="s">
        <v>172</v>
      </c>
      <c r="AU1894" s="240" t="s">
        <v>89</v>
      </c>
      <c r="AY1894" s="18" t="s">
        <v>170</v>
      </c>
      <c r="BE1894" s="241">
        <f>IF(N1894="základní",J1894,0)</f>
        <v>0</v>
      </c>
      <c r="BF1894" s="241">
        <f>IF(N1894="snížená",J1894,0)</f>
        <v>0</v>
      </c>
      <c r="BG1894" s="241">
        <f>IF(N1894="zákl. přenesená",J1894,0)</f>
        <v>0</v>
      </c>
      <c r="BH1894" s="241">
        <f>IF(N1894="sníž. přenesená",J1894,0)</f>
        <v>0</v>
      </c>
      <c r="BI1894" s="241">
        <f>IF(N1894="nulová",J1894,0)</f>
        <v>0</v>
      </c>
      <c r="BJ1894" s="18" t="s">
        <v>87</v>
      </c>
      <c r="BK1894" s="241">
        <f>ROUND(I1894*H1894,2)</f>
        <v>0</v>
      </c>
      <c r="BL1894" s="18" t="s">
        <v>273</v>
      </c>
      <c r="BM1894" s="240" t="s">
        <v>1700</v>
      </c>
    </row>
    <row r="1895" s="13" customFormat="1">
      <c r="A1895" s="13"/>
      <c r="B1895" s="242"/>
      <c r="C1895" s="243"/>
      <c r="D1895" s="244" t="s">
        <v>178</v>
      </c>
      <c r="E1895" s="245" t="s">
        <v>1</v>
      </c>
      <c r="F1895" s="246" t="s">
        <v>1099</v>
      </c>
      <c r="G1895" s="243"/>
      <c r="H1895" s="245" t="s">
        <v>1</v>
      </c>
      <c r="I1895" s="247"/>
      <c r="J1895" s="243"/>
      <c r="K1895" s="243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2" t="s">
        <v>178</v>
      </c>
      <c r="AU1895" s="252" t="s">
        <v>89</v>
      </c>
      <c r="AV1895" s="13" t="s">
        <v>87</v>
      </c>
      <c r="AW1895" s="13" t="s">
        <v>36</v>
      </c>
      <c r="AX1895" s="13" t="s">
        <v>79</v>
      </c>
      <c r="AY1895" s="252" t="s">
        <v>170</v>
      </c>
    </row>
    <row r="1896" s="14" customFormat="1">
      <c r="A1896" s="14"/>
      <c r="B1896" s="253"/>
      <c r="C1896" s="254"/>
      <c r="D1896" s="244" t="s">
        <v>178</v>
      </c>
      <c r="E1896" s="255" t="s">
        <v>1</v>
      </c>
      <c r="F1896" s="256" t="s">
        <v>176</v>
      </c>
      <c r="G1896" s="254"/>
      <c r="H1896" s="257">
        <v>4</v>
      </c>
      <c r="I1896" s="258"/>
      <c r="J1896" s="254"/>
      <c r="K1896" s="254"/>
      <c r="L1896" s="259"/>
      <c r="M1896" s="260"/>
      <c r="N1896" s="261"/>
      <c r="O1896" s="261"/>
      <c r="P1896" s="261"/>
      <c r="Q1896" s="261"/>
      <c r="R1896" s="261"/>
      <c r="S1896" s="261"/>
      <c r="T1896" s="26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3" t="s">
        <v>178</v>
      </c>
      <c r="AU1896" s="263" t="s">
        <v>89</v>
      </c>
      <c r="AV1896" s="14" t="s">
        <v>89</v>
      </c>
      <c r="AW1896" s="14" t="s">
        <v>36</v>
      </c>
      <c r="AX1896" s="14" t="s">
        <v>79</v>
      </c>
      <c r="AY1896" s="263" t="s">
        <v>170</v>
      </c>
    </row>
    <row r="1897" s="15" customFormat="1">
      <c r="A1897" s="15"/>
      <c r="B1897" s="264"/>
      <c r="C1897" s="265"/>
      <c r="D1897" s="244" t="s">
        <v>178</v>
      </c>
      <c r="E1897" s="266" t="s">
        <v>1</v>
      </c>
      <c r="F1897" s="267" t="s">
        <v>183</v>
      </c>
      <c r="G1897" s="265"/>
      <c r="H1897" s="268">
        <v>4</v>
      </c>
      <c r="I1897" s="269"/>
      <c r="J1897" s="265"/>
      <c r="K1897" s="265"/>
      <c r="L1897" s="270"/>
      <c r="M1897" s="271"/>
      <c r="N1897" s="272"/>
      <c r="O1897" s="272"/>
      <c r="P1897" s="272"/>
      <c r="Q1897" s="272"/>
      <c r="R1897" s="272"/>
      <c r="S1897" s="272"/>
      <c r="T1897" s="273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4" t="s">
        <v>178</v>
      </c>
      <c r="AU1897" s="274" t="s">
        <v>89</v>
      </c>
      <c r="AV1897" s="15" t="s">
        <v>176</v>
      </c>
      <c r="AW1897" s="15" t="s">
        <v>36</v>
      </c>
      <c r="AX1897" s="15" t="s">
        <v>87</v>
      </c>
      <c r="AY1897" s="274" t="s">
        <v>170</v>
      </c>
    </row>
    <row r="1898" s="2" customFormat="1" ht="24.15" customHeight="1">
      <c r="A1898" s="39"/>
      <c r="B1898" s="40"/>
      <c r="C1898" s="228" t="s">
        <v>1701</v>
      </c>
      <c r="D1898" s="228" t="s">
        <v>172</v>
      </c>
      <c r="E1898" s="229" t="s">
        <v>1702</v>
      </c>
      <c r="F1898" s="230" t="s">
        <v>1703</v>
      </c>
      <c r="G1898" s="231" t="s">
        <v>590</v>
      </c>
      <c r="H1898" s="232">
        <v>2</v>
      </c>
      <c r="I1898" s="233"/>
      <c r="J1898" s="234">
        <f>ROUND(I1898*H1898,2)</f>
        <v>0</v>
      </c>
      <c r="K1898" s="235"/>
      <c r="L1898" s="45"/>
      <c r="M1898" s="236" t="s">
        <v>1</v>
      </c>
      <c r="N1898" s="237" t="s">
        <v>44</v>
      </c>
      <c r="O1898" s="92"/>
      <c r="P1898" s="238">
        <f>O1898*H1898</f>
        <v>0</v>
      </c>
      <c r="Q1898" s="238">
        <v>0.0015</v>
      </c>
      <c r="R1898" s="238">
        <f>Q1898*H1898</f>
        <v>0.0030000000000000001</v>
      </c>
      <c r="S1898" s="238">
        <v>0</v>
      </c>
      <c r="T1898" s="239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240" t="s">
        <v>273</v>
      </c>
      <c r="AT1898" s="240" t="s">
        <v>172</v>
      </c>
      <c r="AU1898" s="240" t="s">
        <v>89</v>
      </c>
      <c r="AY1898" s="18" t="s">
        <v>170</v>
      </c>
      <c r="BE1898" s="241">
        <f>IF(N1898="základní",J1898,0)</f>
        <v>0</v>
      </c>
      <c r="BF1898" s="241">
        <f>IF(N1898="snížená",J1898,0)</f>
        <v>0</v>
      </c>
      <c r="BG1898" s="241">
        <f>IF(N1898="zákl. přenesená",J1898,0)</f>
        <v>0</v>
      </c>
      <c r="BH1898" s="241">
        <f>IF(N1898="sníž. přenesená",J1898,0)</f>
        <v>0</v>
      </c>
      <c r="BI1898" s="241">
        <f>IF(N1898="nulová",J1898,0)</f>
        <v>0</v>
      </c>
      <c r="BJ1898" s="18" t="s">
        <v>87</v>
      </c>
      <c r="BK1898" s="241">
        <f>ROUND(I1898*H1898,2)</f>
        <v>0</v>
      </c>
      <c r="BL1898" s="18" t="s">
        <v>273</v>
      </c>
      <c r="BM1898" s="240" t="s">
        <v>1704</v>
      </c>
    </row>
    <row r="1899" s="13" customFormat="1">
      <c r="A1899" s="13"/>
      <c r="B1899" s="242"/>
      <c r="C1899" s="243"/>
      <c r="D1899" s="244" t="s">
        <v>178</v>
      </c>
      <c r="E1899" s="245" t="s">
        <v>1</v>
      </c>
      <c r="F1899" s="246" t="s">
        <v>1705</v>
      </c>
      <c r="G1899" s="243"/>
      <c r="H1899" s="245" t="s">
        <v>1</v>
      </c>
      <c r="I1899" s="247"/>
      <c r="J1899" s="243"/>
      <c r="K1899" s="243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2" t="s">
        <v>178</v>
      </c>
      <c r="AU1899" s="252" t="s">
        <v>89</v>
      </c>
      <c r="AV1899" s="13" t="s">
        <v>87</v>
      </c>
      <c r="AW1899" s="13" t="s">
        <v>36</v>
      </c>
      <c r="AX1899" s="13" t="s">
        <v>79</v>
      </c>
      <c r="AY1899" s="252" t="s">
        <v>170</v>
      </c>
    </row>
    <row r="1900" s="14" customFormat="1">
      <c r="A1900" s="14"/>
      <c r="B1900" s="253"/>
      <c r="C1900" s="254"/>
      <c r="D1900" s="244" t="s">
        <v>178</v>
      </c>
      <c r="E1900" s="255" t="s">
        <v>1</v>
      </c>
      <c r="F1900" s="256" t="s">
        <v>87</v>
      </c>
      <c r="G1900" s="254"/>
      <c r="H1900" s="257">
        <v>1</v>
      </c>
      <c r="I1900" s="258"/>
      <c r="J1900" s="254"/>
      <c r="K1900" s="254"/>
      <c r="L1900" s="259"/>
      <c r="M1900" s="260"/>
      <c r="N1900" s="261"/>
      <c r="O1900" s="261"/>
      <c r="P1900" s="261"/>
      <c r="Q1900" s="261"/>
      <c r="R1900" s="261"/>
      <c r="S1900" s="261"/>
      <c r="T1900" s="26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3" t="s">
        <v>178</v>
      </c>
      <c r="AU1900" s="263" t="s">
        <v>89</v>
      </c>
      <c r="AV1900" s="14" t="s">
        <v>89</v>
      </c>
      <c r="AW1900" s="14" t="s">
        <v>36</v>
      </c>
      <c r="AX1900" s="14" t="s">
        <v>79</v>
      </c>
      <c r="AY1900" s="263" t="s">
        <v>170</v>
      </c>
    </row>
    <row r="1901" s="13" customFormat="1">
      <c r="A1901" s="13"/>
      <c r="B1901" s="242"/>
      <c r="C1901" s="243"/>
      <c r="D1901" s="244" t="s">
        <v>178</v>
      </c>
      <c r="E1901" s="245" t="s">
        <v>1</v>
      </c>
      <c r="F1901" s="246" t="s">
        <v>1706</v>
      </c>
      <c r="G1901" s="243"/>
      <c r="H1901" s="245" t="s">
        <v>1</v>
      </c>
      <c r="I1901" s="247"/>
      <c r="J1901" s="243"/>
      <c r="K1901" s="243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178</v>
      </c>
      <c r="AU1901" s="252" t="s">
        <v>89</v>
      </c>
      <c r="AV1901" s="13" t="s">
        <v>87</v>
      </c>
      <c r="AW1901" s="13" t="s">
        <v>36</v>
      </c>
      <c r="AX1901" s="13" t="s">
        <v>79</v>
      </c>
      <c r="AY1901" s="252" t="s">
        <v>170</v>
      </c>
    </row>
    <row r="1902" s="14" customFormat="1">
      <c r="A1902" s="14"/>
      <c r="B1902" s="253"/>
      <c r="C1902" s="254"/>
      <c r="D1902" s="244" t="s">
        <v>178</v>
      </c>
      <c r="E1902" s="255" t="s">
        <v>1</v>
      </c>
      <c r="F1902" s="256" t="s">
        <v>87</v>
      </c>
      <c r="G1902" s="254"/>
      <c r="H1902" s="257">
        <v>1</v>
      </c>
      <c r="I1902" s="258"/>
      <c r="J1902" s="254"/>
      <c r="K1902" s="254"/>
      <c r="L1902" s="259"/>
      <c r="M1902" s="260"/>
      <c r="N1902" s="261"/>
      <c r="O1902" s="261"/>
      <c r="P1902" s="261"/>
      <c r="Q1902" s="261"/>
      <c r="R1902" s="261"/>
      <c r="S1902" s="261"/>
      <c r="T1902" s="26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3" t="s">
        <v>178</v>
      </c>
      <c r="AU1902" s="263" t="s">
        <v>89</v>
      </c>
      <c r="AV1902" s="14" t="s">
        <v>89</v>
      </c>
      <c r="AW1902" s="14" t="s">
        <v>36</v>
      </c>
      <c r="AX1902" s="14" t="s">
        <v>79</v>
      </c>
      <c r="AY1902" s="263" t="s">
        <v>170</v>
      </c>
    </row>
    <row r="1903" s="15" customFormat="1">
      <c r="A1903" s="15"/>
      <c r="B1903" s="264"/>
      <c r="C1903" s="265"/>
      <c r="D1903" s="244" t="s">
        <v>178</v>
      </c>
      <c r="E1903" s="266" t="s">
        <v>1</v>
      </c>
      <c r="F1903" s="267" t="s">
        <v>183</v>
      </c>
      <c r="G1903" s="265"/>
      <c r="H1903" s="268">
        <v>2</v>
      </c>
      <c r="I1903" s="269"/>
      <c r="J1903" s="265"/>
      <c r="K1903" s="265"/>
      <c r="L1903" s="270"/>
      <c r="M1903" s="271"/>
      <c r="N1903" s="272"/>
      <c r="O1903" s="272"/>
      <c r="P1903" s="272"/>
      <c r="Q1903" s="272"/>
      <c r="R1903" s="272"/>
      <c r="S1903" s="272"/>
      <c r="T1903" s="273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74" t="s">
        <v>178</v>
      </c>
      <c r="AU1903" s="274" t="s">
        <v>89</v>
      </c>
      <c r="AV1903" s="15" t="s">
        <v>176</v>
      </c>
      <c r="AW1903" s="15" t="s">
        <v>36</v>
      </c>
      <c r="AX1903" s="15" t="s">
        <v>87</v>
      </c>
      <c r="AY1903" s="274" t="s">
        <v>170</v>
      </c>
    </row>
    <row r="1904" s="2" customFormat="1" ht="14.4" customHeight="1">
      <c r="A1904" s="39"/>
      <c r="B1904" s="40"/>
      <c r="C1904" s="228" t="s">
        <v>1707</v>
      </c>
      <c r="D1904" s="228" t="s">
        <v>172</v>
      </c>
      <c r="E1904" s="229" t="s">
        <v>1708</v>
      </c>
      <c r="F1904" s="230" t="s">
        <v>1709</v>
      </c>
      <c r="G1904" s="231" t="s">
        <v>590</v>
      </c>
      <c r="H1904" s="232">
        <v>4</v>
      </c>
      <c r="I1904" s="233"/>
      <c r="J1904" s="234">
        <f>ROUND(I1904*H1904,2)</f>
        <v>0</v>
      </c>
      <c r="K1904" s="235"/>
      <c r="L1904" s="45"/>
      <c r="M1904" s="236" t="s">
        <v>1</v>
      </c>
      <c r="N1904" s="237" t="s">
        <v>44</v>
      </c>
      <c r="O1904" s="92"/>
      <c r="P1904" s="238">
        <f>O1904*H1904</f>
        <v>0</v>
      </c>
      <c r="Q1904" s="238">
        <v>0</v>
      </c>
      <c r="R1904" s="238">
        <f>Q1904*H1904</f>
        <v>0</v>
      </c>
      <c r="S1904" s="238">
        <v>0.021129999999999999</v>
      </c>
      <c r="T1904" s="239">
        <f>S1904*H1904</f>
        <v>0.084519999999999998</v>
      </c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R1904" s="240" t="s">
        <v>273</v>
      </c>
      <c r="AT1904" s="240" t="s">
        <v>172</v>
      </c>
      <c r="AU1904" s="240" t="s">
        <v>89</v>
      </c>
      <c r="AY1904" s="18" t="s">
        <v>170</v>
      </c>
      <c r="BE1904" s="241">
        <f>IF(N1904="základní",J1904,0)</f>
        <v>0</v>
      </c>
      <c r="BF1904" s="241">
        <f>IF(N1904="snížená",J1904,0)</f>
        <v>0</v>
      </c>
      <c r="BG1904" s="241">
        <f>IF(N1904="zákl. přenesená",J1904,0)</f>
        <v>0</v>
      </c>
      <c r="BH1904" s="241">
        <f>IF(N1904="sníž. přenesená",J1904,0)</f>
        <v>0</v>
      </c>
      <c r="BI1904" s="241">
        <f>IF(N1904="nulová",J1904,0)</f>
        <v>0</v>
      </c>
      <c r="BJ1904" s="18" t="s">
        <v>87</v>
      </c>
      <c r="BK1904" s="241">
        <f>ROUND(I1904*H1904,2)</f>
        <v>0</v>
      </c>
      <c r="BL1904" s="18" t="s">
        <v>273</v>
      </c>
      <c r="BM1904" s="240" t="s">
        <v>1710</v>
      </c>
    </row>
    <row r="1905" s="13" customFormat="1">
      <c r="A1905" s="13"/>
      <c r="B1905" s="242"/>
      <c r="C1905" s="243"/>
      <c r="D1905" s="244" t="s">
        <v>178</v>
      </c>
      <c r="E1905" s="245" t="s">
        <v>1</v>
      </c>
      <c r="F1905" s="246" t="s">
        <v>1124</v>
      </c>
      <c r="G1905" s="243"/>
      <c r="H1905" s="245" t="s">
        <v>1</v>
      </c>
      <c r="I1905" s="247"/>
      <c r="J1905" s="243"/>
      <c r="K1905" s="243"/>
      <c r="L1905" s="248"/>
      <c r="M1905" s="249"/>
      <c r="N1905" s="250"/>
      <c r="O1905" s="250"/>
      <c r="P1905" s="250"/>
      <c r="Q1905" s="250"/>
      <c r="R1905" s="250"/>
      <c r="S1905" s="250"/>
      <c r="T1905" s="25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2" t="s">
        <v>178</v>
      </c>
      <c r="AU1905" s="252" t="s">
        <v>89</v>
      </c>
      <c r="AV1905" s="13" t="s">
        <v>87</v>
      </c>
      <c r="AW1905" s="13" t="s">
        <v>36</v>
      </c>
      <c r="AX1905" s="13" t="s">
        <v>79</v>
      </c>
      <c r="AY1905" s="252" t="s">
        <v>170</v>
      </c>
    </row>
    <row r="1906" s="14" customFormat="1">
      <c r="A1906" s="14"/>
      <c r="B1906" s="253"/>
      <c r="C1906" s="254"/>
      <c r="D1906" s="244" t="s">
        <v>178</v>
      </c>
      <c r="E1906" s="255" t="s">
        <v>1</v>
      </c>
      <c r="F1906" s="256" t="s">
        <v>176</v>
      </c>
      <c r="G1906" s="254"/>
      <c r="H1906" s="257">
        <v>4</v>
      </c>
      <c r="I1906" s="258"/>
      <c r="J1906" s="254"/>
      <c r="K1906" s="254"/>
      <c r="L1906" s="259"/>
      <c r="M1906" s="260"/>
      <c r="N1906" s="261"/>
      <c r="O1906" s="261"/>
      <c r="P1906" s="261"/>
      <c r="Q1906" s="261"/>
      <c r="R1906" s="261"/>
      <c r="S1906" s="261"/>
      <c r="T1906" s="26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63" t="s">
        <v>178</v>
      </c>
      <c r="AU1906" s="263" t="s">
        <v>89</v>
      </c>
      <c r="AV1906" s="14" t="s">
        <v>89</v>
      </c>
      <c r="AW1906" s="14" t="s">
        <v>36</v>
      </c>
      <c r="AX1906" s="14" t="s">
        <v>79</v>
      </c>
      <c r="AY1906" s="263" t="s">
        <v>170</v>
      </c>
    </row>
    <row r="1907" s="15" customFormat="1">
      <c r="A1907" s="15"/>
      <c r="B1907" s="264"/>
      <c r="C1907" s="265"/>
      <c r="D1907" s="244" t="s">
        <v>178</v>
      </c>
      <c r="E1907" s="266" t="s">
        <v>1</v>
      </c>
      <c r="F1907" s="267" t="s">
        <v>183</v>
      </c>
      <c r="G1907" s="265"/>
      <c r="H1907" s="268">
        <v>4</v>
      </c>
      <c r="I1907" s="269"/>
      <c r="J1907" s="265"/>
      <c r="K1907" s="265"/>
      <c r="L1907" s="270"/>
      <c r="M1907" s="271"/>
      <c r="N1907" s="272"/>
      <c r="O1907" s="272"/>
      <c r="P1907" s="272"/>
      <c r="Q1907" s="272"/>
      <c r="R1907" s="272"/>
      <c r="S1907" s="272"/>
      <c r="T1907" s="273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74" t="s">
        <v>178</v>
      </c>
      <c r="AU1907" s="274" t="s">
        <v>89</v>
      </c>
      <c r="AV1907" s="15" t="s">
        <v>176</v>
      </c>
      <c r="AW1907" s="15" t="s">
        <v>36</v>
      </c>
      <c r="AX1907" s="15" t="s">
        <v>87</v>
      </c>
      <c r="AY1907" s="274" t="s">
        <v>170</v>
      </c>
    </row>
    <row r="1908" s="12" customFormat="1" ht="22.8" customHeight="1">
      <c r="A1908" s="12"/>
      <c r="B1908" s="212"/>
      <c r="C1908" s="213"/>
      <c r="D1908" s="214" t="s">
        <v>78</v>
      </c>
      <c r="E1908" s="226" t="s">
        <v>1711</v>
      </c>
      <c r="F1908" s="226" t="s">
        <v>1712</v>
      </c>
      <c r="G1908" s="213"/>
      <c r="H1908" s="213"/>
      <c r="I1908" s="216"/>
      <c r="J1908" s="227">
        <f>BK1908</f>
        <v>0</v>
      </c>
      <c r="K1908" s="213"/>
      <c r="L1908" s="218"/>
      <c r="M1908" s="219"/>
      <c r="N1908" s="220"/>
      <c r="O1908" s="220"/>
      <c r="P1908" s="221">
        <f>SUM(P1909:P1918)</f>
        <v>0</v>
      </c>
      <c r="Q1908" s="220"/>
      <c r="R1908" s="221">
        <f>SUM(R1909:R1918)</f>
        <v>0</v>
      </c>
      <c r="S1908" s="220"/>
      <c r="T1908" s="222">
        <f>SUM(T1909:T1918)</f>
        <v>0.02102</v>
      </c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R1908" s="223" t="s">
        <v>89</v>
      </c>
      <c r="AT1908" s="224" t="s">
        <v>78</v>
      </c>
      <c r="AU1908" s="224" t="s">
        <v>87</v>
      </c>
      <c r="AY1908" s="223" t="s">
        <v>170</v>
      </c>
      <c r="BK1908" s="225">
        <f>SUM(BK1909:BK1918)</f>
        <v>0</v>
      </c>
    </row>
    <row r="1909" s="2" customFormat="1" ht="14.4" customHeight="1">
      <c r="A1909" s="39"/>
      <c r="B1909" s="40"/>
      <c r="C1909" s="228" t="s">
        <v>1713</v>
      </c>
      <c r="D1909" s="228" t="s">
        <v>172</v>
      </c>
      <c r="E1909" s="229" t="s">
        <v>1714</v>
      </c>
      <c r="F1909" s="230" t="s">
        <v>1715</v>
      </c>
      <c r="G1909" s="231" t="s">
        <v>1716</v>
      </c>
      <c r="H1909" s="232">
        <v>1</v>
      </c>
      <c r="I1909" s="233"/>
      <c r="J1909" s="234">
        <f>ROUND(I1909*H1909,2)</f>
        <v>0</v>
      </c>
      <c r="K1909" s="235"/>
      <c r="L1909" s="45"/>
      <c r="M1909" s="236" t="s">
        <v>1</v>
      </c>
      <c r="N1909" s="237" t="s">
        <v>44</v>
      </c>
      <c r="O1909" s="92"/>
      <c r="P1909" s="238">
        <f>O1909*H1909</f>
        <v>0</v>
      </c>
      <c r="Q1909" s="238">
        <v>0</v>
      </c>
      <c r="R1909" s="238">
        <f>Q1909*H1909</f>
        <v>0</v>
      </c>
      <c r="S1909" s="238">
        <v>0.019460000000000002</v>
      </c>
      <c r="T1909" s="239">
        <f>S1909*H1909</f>
        <v>0.019460000000000002</v>
      </c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R1909" s="240" t="s">
        <v>273</v>
      </c>
      <c r="AT1909" s="240" t="s">
        <v>172</v>
      </c>
      <c r="AU1909" s="240" t="s">
        <v>89</v>
      </c>
      <c r="AY1909" s="18" t="s">
        <v>170</v>
      </c>
      <c r="BE1909" s="241">
        <f>IF(N1909="základní",J1909,0)</f>
        <v>0</v>
      </c>
      <c r="BF1909" s="241">
        <f>IF(N1909="snížená",J1909,0)</f>
        <v>0</v>
      </c>
      <c r="BG1909" s="241">
        <f>IF(N1909="zákl. přenesená",J1909,0)</f>
        <v>0</v>
      </c>
      <c r="BH1909" s="241">
        <f>IF(N1909="sníž. přenesená",J1909,0)</f>
        <v>0</v>
      </c>
      <c r="BI1909" s="241">
        <f>IF(N1909="nulová",J1909,0)</f>
        <v>0</v>
      </c>
      <c r="BJ1909" s="18" t="s">
        <v>87</v>
      </c>
      <c r="BK1909" s="241">
        <f>ROUND(I1909*H1909,2)</f>
        <v>0</v>
      </c>
      <c r="BL1909" s="18" t="s">
        <v>273</v>
      </c>
      <c r="BM1909" s="240" t="s">
        <v>1717</v>
      </c>
    </row>
    <row r="1910" s="13" customFormat="1">
      <c r="A1910" s="13"/>
      <c r="B1910" s="242"/>
      <c r="C1910" s="243"/>
      <c r="D1910" s="244" t="s">
        <v>178</v>
      </c>
      <c r="E1910" s="245" t="s">
        <v>1</v>
      </c>
      <c r="F1910" s="246" t="s">
        <v>1208</v>
      </c>
      <c r="G1910" s="243"/>
      <c r="H1910" s="245" t="s">
        <v>1</v>
      </c>
      <c r="I1910" s="247"/>
      <c r="J1910" s="243"/>
      <c r="K1910" s="243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178</v>
      </c>
      <c r="AU1910" s="252" t="s">
        <v>89</v>
      </c>
      <c r="AV1910" s="13" t="s">
        <v>87</v>
      </c>
      <c r="AW1910" s="13" t="s">
        <v>36</v>
      </c>
      <c r="AX1910" s="13" t="s">
        <v>79</v>
      </c>
      <c r="AY1910" s="252" t="s">
        <v>170</v>
      </c>
    </row>
    <row r="1911" s="13" customFormat="1">
      <c r="A1911" s="13"/>
      <c r="B1911" s="242"/>
      <c r="C1911" s="243"/>
      <c r="D1911" s="244" t="s">
        <v>178</v>
      </c>
      <c r="E1911" s="245" t="s">
        <v>1</v>
      </c>
      <c r="F1911" s="246" t="s">
        <v>1718</v>
      </c>
      <c r="G1911" s="243"/>
      <c r="H1911" s="245" t="s">
        <v>1</v>
      </c>
      <c r="I1911" s="247"/>
      <c r="J1911" s="243"/>
      <c r="K1911" s="243"/>
      <c r="L1911" s="248"/>
      <c r="M1911" s="249"/>
      <c r="N1911" s="250"/>
      <c r="O1911" s="250"/>
      <c r="P1911" s="250"/>
      <c r="Q1911" s="250"/>
      <c r="R1911" s="250"/>
      <c r="S1911" s="250"/>
      <c r="T1911" s="25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2" t="s">
        <v>178</v>
      </c>
      <c r="AU1911" s="252" t="s">
        <v>89</v>
      </c>
      <c r="AV1911" s="13" t="s">
        <v>87</v>
      </c>
      <c r="AW1911" s="13" t="s">
        <v>36</v>
      </c>
      <c r="AX1911" s="13" t="s">
        <v>79</v>
      </c>
      <c r="AY1911" s="252" t="s">
        <v>170</v>
      </c>
    </row>
    <row r="1912" s="14" customFormat="1">
      <c r="A1912" s="14"/>
      <c r="B1912" s="253"/>
      <c r="C1912" s="254"/>
      <c r="D1912" s="244" t="s">
        <v>178</v>
      </c>
      <c r="E1912" s="255" t="s">
        <v>1</v>
      </c>
      <c r="F1912" s="256" t="s">
        <v>87</v>
      </c>
      <c r="G1912" s="254"/>
      <c r="H1912" s="257">
        <v>1</v>
      </c>
      <c r="I1912" s="258"/>
      <c r="J1912" s="254"/>
      <c r="K1912" s="254"/>
      <c r="L1912" s="259"/>
      <c r="M1912" s="260"/>
      <c r="N1912" s="261"/>
      <c r="O1912" s="261"/>
      <c r="P1912" s="261"/>
      <c r="Q1912" s="261"/>
      <c r="R1912" s="261"/>
      <c r="S1912" s="261"/>
      <c r="T1912" s="26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63" t="s">
        <v>178</v>
      </c>
      <c r="AU1912" s="263" t="s">
        <v>89</v>
      </c>
      <c r="AV1912" s="14" t="s">
        <v>89</v>
      </c>
      <c r="AW1912" s="14" t="s">
        <v>36</v>
      </c>
      <c r="AX1912" s="14" t="s">
        <v>79</v>
      </c>
      <c r="AY1912" s="263" t="s">
        <v>170</v>
      </c>
    </row>
    <row r="1913" s="15" customFormat="1">
      <c r="A1913" s="15"/>
      <c r="B1913" s="264"/>
      <c r="C1913" s="265"/>
      <c r="D1913" s="244" t="s">
        <v>178</v>
      </c>
      <c r="E1913" s="266" t="s">
        <v>1</v>
      </c>
      <c r="F1913" s="267" t="s">
        <v>183</v>
      </c>
      <c r="G1913" s="265"/>
      <c r="H1913" s="268">
        <v>1</v>
      </c>
      <c r="I1913" s="269"/>
      <c r="J1913" s="265"/>
      <c r="K1913" s="265"/>
      <c r="L1913" s="270"/>
      <c r="M1913" s="271"/>
      <c r="N1913" s="272"/>
      <c r="O1913" s="272"/>
      <c r="P1913" s="272"/>
      <c r="Q1913" s="272"/>
      <c r="R1913" s="272"/>
      <c r="S1913" s="272"/>
      <c r="T1913" s="273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74" t="s">
        <v>178</v>
      </c>
      <c r="AU1913" s="274" t="s">
        <v>89</v>
      </c>
      <c r="AV1913" s="15" t="s">
        <v>176</v>
      </c>
      <c r="AW1913" s="15" t="s">
        <v>36</v>
      </c>
      <c r="AX1913" s="15" t="s">
        <v>87</v>
      </c>
      <c r="AY1913" s="274" t="s">
        <v>170</v>
      </c>
    </row>
    <row r="1914" s="2" customFormat="1" ht="14.4" customHeight="1">
      <c r="A1914" s="39"/>
      <c r="B1914" s="40"/>
      <c r="C1914" s="228" t="s">
        <v>1719</v>
      </c>
      <c r="D1914" s="228" t="s">
        <v>172</v>
      </c>
      <c r="E1914" s="229" t="s">
        <v>1720</v>
      </c>
      <c r="F1914" s="230" t="s">
        <v>1721</v>
      </c>
      <c r="G1914" s="231" t="s">
        <v>1716</v>
      </c>
      <c r="H1914" s="232">
        <v>1</v>
      </c>
      <c r="I1914" s="233"/>
      <c r="J1914" s="234">
        <f>ROUND(I1914*H1914,2)</f>
        <v>0</v>
      </c>
      <c r="K1914" s="235"/>
      <c r="L1914" s="45"/>
      <c r="M1914" s="236" t="s">
        <v>1</v>
      </c>
      <c r="N1914" s="237" t="s">
        <v>44</v>
      </c>
      <c r="O1914" s="92"/>
      <c r="P1914" s="238">
        <f>O1914*H1914</f>
        <v>0</v>
      </c>
      <c r="Q1914" s="238">
        <v>0</v>
      </c>
      <c r="R1914" s="238">
        <f>Q1914*H1914</f>
        <v>0</v>
      </c>
      <c r="S1914" s="238">
        <v>0.00156</v>
      </c>
      <c r="T1914" s="239">
        <f>S1914*H1914</f>
        <v>0.00156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40" t="s">
        <v>273</v>
      </c>
      <c r="AT1914" s="240" t="s">
        <v>172</v>
      </c>
      <c r="AU1914" s="240" t="s">
        <v>89</v>
      </c>
      <c r="AY1914" s="18" t="s">
        <v>170</v>
      </c>
      <c r="BE1914" s="241">
        <f>IF(N1914="základní",J1914,0)</f>
        <v>0</v>
      </c>
      <c r="BF1914" s="241">
        <f>IF(N1914="snížená",J1914,0)</f>
        <v>0</v>
      </c>
      <c r="BG1914" s="241">
        <f>IF(N1914="zákl. přenesená",J1914,0)</f>
        <v>0</v>
      </c>
      <c r="BH1914" s="241">
        <f>IF(N1914="sníž. přenesená",J1914,0)</f>
        <v>0</v>
      </c>
      <c r="BI1914" s="241">
        <f>IF(N1914="nulová",J1914,0)</f>
        <v>0</v>
      </c>
      <c r="BJ1914" s="18" t="s">
        <v>87</v>
      </c>
      <c r="BK1914" s="241">
        <f>ROUND(I1914*H1914,2)</f>
        <v>0</v>
      </c>
      <c r="BL1914" s="18" t="s">
        <v>273</v>
      </c>
      <c r="BM1914" s="240" t="s">
        <v>1722</v>
      </c>
    </row>
    <row r="1915" s="13" customFormat="1">
      <c r="A1915" s="13"/>
      <c r="B1915" s="242"/>
      <c r="C1915" s="243"/>
      <c r="D1915" s="244" t="s">
        <v>178</v>
      </c>
      <c r="E1915" s="245" t="s">
        <v>1</v>
      </c>
      <c r="F1915" s="246" t="s">
        <v>1208</v>
      </c>
      <c r="G1915" s="243"/>
      <c r="H1915" s="245" t="s">
        <v>1</v>
      </c>
      <c r="I1915" s="247"/>
      <c r="J1915" s="243"/>
      <c r="K1915" s="243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2" t="s">
        <v>178</v>
      </c>
      <c r="AU1915" s="252" t="s">
        <v>89</v>
      </c>
      <c r="AV1915" s="13" t="s">
        <v>87</v>
      </c>
      <c r="AW1915" s="13" t="s">
        <v>36</v>
      </c>
      <c r="AX1915" s="13" t="s">
        <v>79</v>
      </c>
      <c r="AY1915" s="252" t="s">
        <v>170</v>
      </c>
    </row>
    <row r="1916" s="13" customFormat="1">
      <c r="A1916" s="13"/>
      <c r="B1916" s="242"/>
      <c r="C1916" s="243"/>
      <c r="D1916" s="244" t="s">
        <v>178</v>
      </c>
      <c r="E1916" s="245" t="s">
        <v>1</v>
      </c>
      <c r="F1916" s="246" t="s">
        <v>1718</v>
      </c>
      <c r="G1916" s="243"/>
      <c r="H1916" s="245" t="s">
        <v>1</v>
      </c>
      <c r="I1916" s="247"/>
      <c r="J1916" s="243"/>
      <c r="K1916" s="243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178</v>
      </c>
      <c r="AU1916" s="252" t="s">
        <v>89</v>
      </c>
      <c r="AV1916" s="13" t="s">
        <v>87</v>
      </c>
      <c r="AW1916" s="13" t="s">
        <v>36</v>
      </c>
      <c r="AX1916" s="13" t="s">
        <v>79</v>
      </c>
      <c r="AY1916" s="252" t="s">
        <v>170</v>
      </c>
    </row>
    <row r="1917" s="14" customFormat="1">
      <c r="A1917" s="14"/>
      <c r="B1917" s="253"/>
      <c r="C1917" s="254"/>
      <c r="D1917" s="244" t="s">
        <v>178</v>
      </c>
      <c r="E1917" s="255" t="s">
        <v>1</v>
      </c>
      <c r="F1917" s="256" t="s">
        <v>87</v>
      </c>
      <c r="G1917" s="254"/>
      <c r="H1917" s="257">
        <v>1</v>
      </c>
      <c r="I1917" s="258"/>
      <c r="J1917" s="254"/>
      <c r="K1917" s="254"/>
      <c r="L1917" s="259"/>
      <c r="M1917" s="260"/>
      <c r="N1917" s="261"/>
      <c r="O1917" s="261"/>
      <c r="P1917" s="261"/>
      <c r="Q1917" s="261"/>
      <c r="R1917" s="261"/>
      <c r="S1917" s="261"/>
      <c r="T1917" s="26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3" t="s">
        <v>178</v>
      </c>
      <c r="AU1917" s="263" t="s">
        <v>89</v>
      </c>
      <c r="AV1917" s="14" t="s">
        <v>89</v>
      </c>
      <c r="AW1917" s="14" t="s">
        <v>36</v>
      </c>
      <c r="AX1917" s="14" t="s">
        <v>79</v>
      </c>
      <c r="AY1917" s="263" t="s">
        <v>170</v>
      </c>
    </row>
    <row r="1918" s="15" customFormat="1">
      <c r="A1918" s="15"/>
      <c r="B1918" s="264"/>
      <c r="C1918" s="265"/>
      <c r="D1918" s="244" t="s">
        <v>178</v>
      </c>
      <c r="E1918" s="266" t="s">
        <v>1</v>
      </c>
      <c r="F1918" s="267" t="s">
        <v>183</v>
      </c>
      <c r="G1918" s="265"/>
      <c r="H1918" s="268">
        <v>1</v>
      </c>
      <c r="I1918" s="269"/>
      <c r="J1918" s="265"/>
      <c r="K1918" s="265"/>
      <c r="L1918" s="270"/>
      <c r="M1918" s="271"/>
      <c r="N1918" s="272"/>
      <c r="O1918" s="272"/>
      <c r="P1918" s="272"/>
      <c r="Q1918" s="272"/>
      <c r="R1918" s="272"/>
      <c r="S1918" s="272"/>
      <c r="T1918" s="273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74" t="s">
        <v>178</v>
      </c>
      <c r="AU1918" s="274" t="s">
        <v>89</v>
      </c>
      <c r="AV1918" s="15" t="s">
        <v>176</v>
      </c>
      <c r="AW1918" s="15" t="s">
        <v>36</v>
      </c>
      <c r="AX1918" s="15" t="s">
        <v>87</v>
      </c>
      <c r="AY1918" s="274" t="s">
        <v>170</v>
      </c>
    </row>
    <row r="1919" s="12" customFormat="1" ht="22.8" customHeight="1">
      <c r="A1919" s="12"/>
      <c r="B1919" s="212"/>
      <c r="C1919" s="213"/>
      <c r="D1919" s="214" t="s">
        <v>78</v>
      </c>
      <c r="E1919" s="226" t="s">
        <v>1723</v>
      </c>
      <c r="F1919" s="226" t="s">
        <v>1724</v>
      </c>
      <c r="G1919" s="213"/>
      <c r="H1919" s="213"/>
      <c r="I1919" s="216"/>
      <c r="J1919" s="227">
        <f>BK1919</f>
        <v>0</v>
      </c>
      <c r="K1919" s="213"/>
      <c r="L1919" s="218"/>
      <c r="M1919" s="219"/>
      <c r="N1919" s="220"/>
      <c r="O1919" s="220"/>
      <c r="P1919" s="221">
        <f>SUM(P1920:P1925)</f>
        <v>0</v>
      </c>
      <c r="Q1919" s="220"/>
      <c r="R1919" s="221">
        <f>SUM(R1920:R1925)</f>
        <v>0.00030000000000000003</v>
      </c>
      <c r="S1919" s="220"/>
      <c r="T1919" s="222">
        <f>SUM(T1920:T1925)</f>
        <v>0.074099999999999999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23" t="s">
        <v>89</v>
      </c>
      <c r="AT1919" s="224" t="s">
        <v>78</v>
      </c>
      <c r="AU1919" s="224" t="s">
        <v>87</v>
      </c>
      <c r="AY1919" s="223" t="s">
        <v>170</v>
      </c>
      <c r="BK1919" s="225">
        <f>SUM(BK1920:BK1925)</f>
        <v>0</v>
      </c>
    </row>
    <row r="1920" s="2" customFormat="1" ht="24.15" customHeight="1">
      <c r="A1920" s="39"/>
      <c r="B1920" s="40"/>
      <c r="C1920" s="228" t="s">
        <v>1725</v>
      </c>
      <c r="D1920" s="228" t="s">
        <v>172</v>
      </c>
      <c r="E1920" s="229" t="s">
        <v>1726</v>
      </c>
      <c r="F1920" s="230" t="s">
        <v>1727</v>
      </c>
      <c r="G1920" s="231" t="s">
        <v>590</v>
      </c>
      <c r="H1920" s="232">
        <v>6</v>
      </c>
      <c r="I1920" s="233"/>
      <c r="J1920" s="234">
        <f>ROUND(I1920*H1920,2)</f>
        <v>0</v>
      </c>
      <c r="K1920" s="235"/>
      <c r="L1920" s="45"/>
      <c r="M1920" s="236" t="s">
        <v>1</v>
      </c>
      <c r="N1920" s="237" t="s">
        <v>44</v>
      </c>
      <c r="O1920" s="92"/>
      <c r="P1920" s="238">
        <f>O1920*H1920</f>
        <v>0</v>
      </c>
      <c r="Q1920" s="238">
        <v>5.0000000000000002E-05</v>
      </c>
      <c r="R1920" s="238">
        <f>Q1920*H1920</f>
        <v>0.00030000000000000003</v>
      </c>
      <c r="S1920" s="238">
        <v>0.01235</v>
      </c>
      <c r="T1920" s="239">
        <f>S1920*H1920</f>
        <v>0.074099999999999999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40" t="s">
        <v>273</v>
      </c>
      <c r="AT1920" s="240" t="s">
        <v>172</v>
      </c>
      <c r="AU1920" s="240" t="s">
        <v>89</v>
      </c>
      <c r="AY1920" s="18" t="s">
        <v>170</v>
      </c>
      <c r="BE1920" s="241">
        <f>IF(N1920="základní",J1920,0)</f>
        <v>0</v>
      </c>
      <c r="BF1920" s="241">
        <f>IF(N1920="snížená",J1920,0)</f>
        <v>0</v>
      </c>
      <c r="BG1920" s="241">
        <f>IF(N1920="zákl. přenesená",J1920,0)</f>
        <v>0</v>
      </c>
      <c r="BH1920" s="241">
        <f>IF(N1920="sníž. přenesená",J1920,0)</f>
        <v>0</v>
      </c>
      <c r="BI1920" s="241">
        <f>IF(N1920="nulová",J1920,0)</f>
        <v>0</v>
      </c>
      <c r="BJ1920" s="18" t="s">
        <v>87</v>
      </c>
      <c r="BK1920" s="241">
        <f>ROUND(I1920*H1920,2)</f>
        <v>0</v>
      </c>
      <c r="BL1920" s="18" t="s">
        <v>273</v>
      </c>
      <c r="BM1920" s="240" t="s">
        <v>1728</v>
      </c>
    </row>
    <row r="1921" s="13" customFormat="1">
      <c r="A1921" s="13"/>
      <c r="B1921" s="242"/>
      <c r="C1921" s="243"/>
      <c r="D1921" s="244" t="s">
        <v>178</v>
      </c>
      <c r="E1921" s="245" t="s">
        <v>1</v>
      </c>
      <c r="F1921" s="246" t="s">
        <v>1099</v>
      </c>
      <c r="G1921" s="243"/>
      <c r="H1921" s="245" t="s">
        <v>1</v>
      </c>
      <c r="I1921" s="247"/>
      <c r="J1921" s="243"/>
      <c r="K1921" s="243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178</v>
      </c>
      <c r="AU1921" s="252" t="s">
        <v>89</v>
      </c>
      <c r="AV1921" s="13" t="s">
        <v>87</v>
      </c>
      <c r="AW1921" s="13" t="s">
        <v>36</v>
      </c>
      <c r="AX1921" s="13" t="s">
        <v>79</v>
      </c>
      <c r="AY1921" s="252" t="s">
        <v>170</v>
      </c>
    </row>
    <row r="1922" s="13" customFormat="1">
      <c r="A1922" s="13"/>
      <c r="B1922" s="242"/>
      <c r="C1922" s="243"/>
      <c r="D1922" s="244" t="s">
        <v>178</v>
      </c>
      <c r="E1922" s="245" t="s">
        <v>1</v>
      </c>
      <c r="F1922" s="246" t="s">
        <v>1371</v>
      </c>
      <c r="G1922" s="243"/>
      <c r="H1922" s="245" t="s">
        <v>1</v>
      </c>
      <c r="I1922" s="247"/>
      <c r="J1922" s="243"/>
      <c r="K1922" s="243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2" t="s">
        <v>178</v>
      </c>
      <c r="AU1922" s="252" t="s">
        <v>89</v>
      </c>
      <c r="AV1922" s="13" t="s">
        <v>87</v>
      </c>
      <c r="AW1922" s="13" t="s">
        <v>36</v>
      </c>
      <c r="AX1922" s="13" t="s">
        <v>79</v>
      </c>
      <c r="AY1922" s="252" t="s">
        <v>170</v>
      </c>
    </row>
    <row r="1923" s="14" customFormat="1">
      <c r="A1923" s="14"/>
      <c r="B1923" s="253"/>
      <c r="C1923" s="254"/>
      <c r="D1923" s="244" t="s">
        <v>178</v>
      </c>
      <c r="E1923" s="255" t="s">
        <v>1</v>
      </c>
      <c r="F1923" s="256" t="s">
        <v>213</v>
      </c>
      <c r="G1923" s="254"/>
      <c r="H1923" s="257">
        <v>6</v>
      </c>
      <c r="I1923" s="258"/>
      <c r="J1923" s="254"/>
      <c r="K1923" s="254"/>
      <c r="L1923" s="259"/>
      <c r="M1923" s="260"/>
      <c r="N1923" s="261"/>
      <c r="O1923" s="261"/>
      <c r="P1923" s="261"/>
      <c r="Q1923" s="261"/>
      <c r="R1923" s="261"/>
      <c r="S1923" s="261"/>
      <c r="T1923" s="26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3" t="s">
        <v>178</v>
      </c>
      <c r="AU1923" s="263" t="s">
        <v>89</v>
      </c>
      <c r="AV1923" s="14" t="s">
        <v>89</v>
      </c>
      <c r="AW1923" s="14" t="s">
        <v>36</v>
      </c>
      <c r="AX1923" s="14" t="s">
        <v>79</v>
      </c>
      <c r="AY1923" s="263" t="s">
        <v>170</v>
      </c>
    </row>
    <row r="1924" s="15" customFormat="1">
      <c r="A1924" s="15"/>
      <c r="B1924" s="264"/>
      <c r="C1924" s="265"/>
      <c r="D1924" s="244" t="s">
        <v>178</v>
      </c>
      <c r="E1924" s="266" t="s">
        <v>1</v>
      </c>
      <c r="F1924" s="267" t="s">
        <v>183</v>
      </c>
      <c r="G1924" s="265"/>
      <c r="H1924" s="268">
        <v>6</v>
      </c>
      <c r="I1924" s="269"/>
      <c r="J1924" s="265"/>
      <c r="K1924" s="265"/>
      <c r="L1924" s="270"/>
      <c r="M1924" s="271"/>
      <c r="N1924" s="272"/>
      <c r="O1924" s="272"/>
      <c r="P1924" s="272"/>
      <c r="Q1924" s="272"/>
      <c r="R1924" s="272"/>
      <c r="S1924" s="272"/>
      <c r="T1924" s="273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74" t="s">
        <v>178</v>
      </c>
      <c r="AU1924" s="274" t="s">
        <v>89</v>
      </c>
      <c r="AV1924" s="15" t="s">
        <v>176</v>
      </c>
      <c r="AW1924" s="15" t="s">
        <v>36</v>
      </c>
      <c r="AX1924" s="15" t="s">
        <v>87</v>
      </c>
      <c r="AY1924" s="274" t="s">
        <v>170</v>
      </c>
    </row>
    <row r="1925" s="2" customFormat="1" ht="24.15" customHeight="1">
      <c r="A1925" s="39"/>
      <c r="B1925" s="40"/>
      <c r="C1925" s="228" t="s">
        <v>1729</v>
      </c>
      <c r="D1925" s="228" t="s">
        <v>172</v>
      </c>
      <c r="E1925" s="229" t="s">
        <v>1730</v>
      </c>
      <c r="F1925" s="230" t="s">
        <v>1731</v>
      </c>
      <c r="G1925" s="231" t="s">
        <v>290</v>
      </c>
      <c r="H1925" s="232">
        <v>0.073999999999999996</v>
      </c>
      <c r="I1925" s="233"/>
      <c r="J1925" s="234">
        <f>ROUND(I1925*H1925,2)</f>
        <v>0</v>
      </c>
      <c r="K1925" s="235"/>
      <c r="L1925" s="45"/>
      <c r="M1925" s="236" t="s">
        <v>1</v>
      </c>
      <c r="N1925" s="237" t="s">
        <v>44</v>
      </c>
      <c r="O1925" s="92"/>
      <c r="P1925" s="238">
        <f>O1925*H1925</f>
        <v>0</v>
      </c>
      <c r="Q1925" s="238">
        <v>0</v>
      </c>
      <c r="R1925" s="238">
        <f>Q1925*H1925</f>
        <v>0</v>
      </c>
      <c r="S1925" s="238">
        <v>0</v>
      </c>
      <c r="T1925" s="239">
        <f>S1925*H1925</f>
        <v>0</v>
      </c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R1925" s="240" t="s">
        <v>273</v>
      </c>
      <c r="AT1925" s="240" t="s">
        <v>172</v>
      </c>
      <c r="AU1925" s="240" t="s">
        <v>89</v>
      </c>
      <c r="AY1925" s="18" t="s">
        <v>170</v>
      </c>
      <c r="BE1925" s="241">
        <f>IF(N1925="základní",J1925,0)</f>
        <v>0</v>
      </c>
      <c r="BF1925" s="241">
        <f>IF(N1925="snížená",J1925,0)</f>
        <v>0</v>
      </c>
      <c r="BG1925" s="241">
        <f>IF(N1925="zákl. přenesená",J1925,0)</f>
        <v>0</v>
      </c>
      <c r="BH1925" s="241">
        <f>IF(N1925="sníž. přenesená",J1925,0)</f>
        <v>0</v>
      </c>
      <c r="BI1925" s="241">
        <f>IF(N1925="nulová",J1925,0)</f>
        <v>0</v>
      </c>
      <c r="BJ1925" s="18" t="s">
        <v>87</v>
      </c>
      <c r="BK1925" s="241">
        <f>ROUND(I1925*H1925,2)</f>
        <v>0</v>
      </c>
      <c r="BL1925" s="18" t="s">
        <v>273</v>
      </c>
      <c r="BM1925" s="240" t="s">
        <v>1732</v>
      </c>
    </row>
    <row r="1926" s="12" customFormat="1" ht="22.8" customHeight="1">
      <c r="A1926" s="12"/>
      <c r="B1926" s="212"/>
      <c r="C1926" s="213"/>
      <c r="D1926" s="214" t="s">
        <v>78</v>
      </c>
      <c r="E1926" s="226" t="s">
        <v>1733</v>
      </c>
      <c r="F1926" s="226" t="s">
        <v>1734</v>
      </c>
      <c r="G1926" s="213"/>
      <c r="H1926" s="213"/>
      <c r="I1926" s="216"/>
      <c r="J1926" s="227">
        <f>BK1926</f>
        <v>0</v>
      </c>
      <c r="K1926" s="213"/>
      <c r="L1926" s="218"/>
      <c r="M1926" s="219"/>
      <c r="N1926" s="220"/>
      <c r="O1926" s="220"/>
      <c r="P1926" s="221">
        <f>SUM(P1927:P1954)</f>
        <v>0</v>
      </c>
      <c r="Q1926" s="220"/>
      <c r="R1926" s="221">
        <f>SUM(R1927:R1954)</f>
        <v>4.4761832500000001</v>
      </c>
      <c r="S1926" s="220"/>
      <c r="T1926" s="222">
        <f>SUM(T1927:T1954)</f>
        <v>0</v>
      </c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R1926" s="223" t="s">
        <v>89</v>
      </c>
      <c r="AT1926" s="224" t="s">
        <v>78</v>
      </c>
      <c r="AU1926" s="224" t="s">
        <v>87</v>
      </c>
      <c r="AY1926" s="223" t="s">
        <v>170</v>
      </c>
      <c r="BK1926" s="225">
        <f>SUM(BK1927:BK1954)</f>
        <v>0</v>
      </c>
    </row>
    <row r="1927" s="2" customFormat="1" ht="24.15" customHeight="1">
      <c r="A1927" s="39"/>
      <c r="B1927" s="40"/>
      <c r="C1927" s="228" t="s">
        <v>1735</v>
      </c>
      <c r="D1927" s="228" t="s">
        <v>172</v>
      </c>
      <c r="E1927" s="229" t="s">
        <v>1736</v>
      </c>
      <c r="F1927" s="230" t="s">
        <v>1737</v>
      </c>
      <c r="G1927" s="231" t="s">
        <v>352</v>
      </c>
      <c r="H1927" s="232">
        <v>209.19999999999999</v>
      </c>
      <c r="I1927" s="233"/>
      <c r="J1927" s="234">
        <f>ROUND(I1927*H1927,2)</f>
        <v>0</v>
      </c>
      <c r="K1927" s="235"/>
      <c r="L1927" s="45"/>
      <c r="M1927" s="236" t="s">
        <v>1</v>
      </c>
      <c r="N1927" s="237" t="s">
        <v>44</v>
      </c>
      <c r="O1927" s="92"/>
      <c r="P1927" s="238">
        <f>O1927*H1927</f>
        <v>0</v>
      </c>
      <c r="Q1927" s="238">
        <v>0</v>
      </c>
      <c r="R1927" s="238">
        <f>Q1927*H1927</f>
        <v>0</v>
      </c>
      <c r="S1927" s="238">
        <v>0</v>
      </c>
      <c r="T1927" s="239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40" t="s">
        <v>273</v>
      </c>
      <c r="AT1927" s="240" t="s">
        <v>172</v>
      </c>
      <c r="AU1927" s="240" t="s">
        <v>89</v>
      </c>
      <c r="AY1927" s="18" t="s">
        <v>170</v>
      </c>
      <c r="BE1927" s="241">
        <f>IF(N1927="základní",J1927,0)</f>
        <v>0</v>
      </c>
      <c r="BF1927" s="241">
        <f>IF(N1927="snížená",J1927,0)</f>
        <v>0</v>
      </c>
      <c r="BG1927" s="241">
        <f>IF(N1927="zákl. přenesená",J1927,0)</f>
        <v>0</v>
      </c>
      <c r="BH1927" s="241">
        <f>IF(N1927="sníž. přenesená",J1927,0)</f>
        <v>0</v>
      </c>
      <c r="BI1927" s="241">
        <f>IF(N1927="nulová",J1927,0)</f>
        <v>0</v>
      </c>
      <c r="BJ1927" s="18" t="s">
        <v>87</v>
      </c>
      <c r="BK1927" s="241">
        <f>ROUND(I1927*H1927,2)</f>
        <v>0</v>
      </c>
      <c r="BL1927" s="18" t="s">
        <v>273</v>
      </c>
      <c r="BM1927" s="240" t="s">
        <v>1738</v>
      </c>
    </row>
    <row r="1928" s="13" customFormat="1">
      <c r="A1928" s="13"/>
      <c r="B1928" s="242"/>
      <c r="C1928" s="243"/>
      <c r="D1928" s="244" t="s">
        <v>178</v>
      </c>
      <c r="E1928" s="245" t="s">
        <v>1</v>
      </c>
      <c r="F1928" s="246" t="s">
        <v>1739</v>
      </c>
      <c r="G1928" s="243"/>
      <c r="H1928" s="245" t="s">
        <v>1</v>
      </c>
      <c r="I1928" s="247"/>
      <c r="J1928" s="243"/>
      <c r="K1928" s="243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178</v>
      </c>
      <c r="AU1928" s="252" t="s">
        <v>89</v>
      </c>
      <c r="AV1928" s="13" t="s">
        <v>87</v>
      </c>
      <c r="AW1928" s="13" t="s">
        <v>36</v>
      </c>
      <c r="AX1928" s="13" t="s">
        <v>79</v>
      </c>
      <c r="AY1928" s="252" t="s">
        <v>170</v>
      </c>
    </row>
    <row r="1929" s="13" customFormat="1">
      <c r="A1929" s="13"/>
      <c r="B1929" s="242"/>
      <c r="C1929" s="243"/>
      <c r="D1929" s="244" t="s">
        <v>178</v>
      </c>
      <c r="E1929" s="245" t="s">
        <v>1</v>
      </c>
      <c r="F1929" s="246" t="s">
        <v>195</v>
      </c>
      <c r="G1929" s="243"/>
      <c r="H1929" s="245" t="s">
        <v>1</v>
      </c>
      <c r="I1929" s="247"/>
      <c r="J1929" s="243"/>
      <c r="K1929" s="243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178</v>
      </c>
      <c r="AU1929" s="252" t="s">
        <v>89</v>
      </c>
      <c r="AV1929" s="13" t="s">
        <v>87</v>
      </c>
      <c r="AW1929" s="13" t="s">
        <v>36</v>
      </c>
      <c r="AX1929" s="13" t="s">
        <v>79</v>
      </c>
      <c r="AY1929" s="252" t="s">
        <v>170</v>
      </c>
    </row>
    <row r="1930" s="13" customFormat="1">
      <c r="A1930" s="13"/>
      <c r="B1930" s="242"/>
      <c r="C1930" s="243"/>
      <c r="D1930" s="244" t="s">
        <v>178</v>
      </c>
      <c r="E1930" s="245" t="s">
        <v>1</v>
      </c>
      <c r="F1930" s="246" t="s">
        <v>1740</v>
      </c>
      <c r="G1930" s="243"/>
      <c r="H1930" s="245" t="s">
        <v>1</v>
      </c>
      <c r="I1930" s="247"/>
      <c r="J1930" s="243"/>
      <c r="K1930" s="243"/>
      <c r="L1930" s="248"/>
      <c r="M1930" s="249"/>
      <c r="N1930" s="250"/>
      <c r="O1930" s="250"/>
      <c r="P1930" s="250"/>
      <c r="Q1930" s="250"/>
      <c r="R1930" s="250"/>
      <c r="S1930" s="250"/>
      <c r="T1930" s="25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2" t="s">
        <v>178</v>
      </c>
      <c r="AU1930" s="252" t="s">
        <v>89</v>
      </c>
      <c r="AV1930" s="13" t="s">
        <v>87</v>
      </c>
      <c r="AW1930" s="13" t="s">
        <v>36</v>
      </c>
      <c r="AX1930" s="13" t="s">
        <v>79</v>
      </c>
      <c r="AY1930" s="252" t="s">
        <v>170</v>
      </c>
    </row>
    <row r="1931" s="14" customFormat="1">
      <c r="A1931" s="14"/>
      <c r="B1931" s="253"/>
      <c r="C1931" s="254"/>
      <c r="D1931" s="244" t="s">
        <v>178</v>
      </c>
      <c r="E1931" s="255" t="s">
        <v>1</v>
      </c>
      <c r="F1931" s="256" t="s">
        <v>1741</v>
      </c>
      <c r="G1931" s="254"/>
      <c r="H1931" s="257">
        <v>59.600000000000001</v>
      </c>
      <c r="I1931" s="258"/>
      <c r="J1931" s="254"/>
      <c r="K1931" s="254"/>
      <c r="L1931" s="259"/>
      <c r="M1931" s="260"/>
      <c r="N1931" s="261"/>
      <c r="O1931" s="261"/>
      <c r="P1931" s="261"/>
      <c r="Q1931" s="261"/>
      <c r="R1931" s="261"/>
      <c r="S1931" s="261"/>
      <c r="T1931" s="26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3" t="s">
        <v>178</v>
      </c>
      <c r="AU1931" s="263" t="s">
        <v>89</v>
      </c>
      <c r="AV1931" s="14" t="s">
        <v>89</v>
      </c>
      <c r="AW1931" s="14" t="s">
        <v>36</v>
      </c>
      <c r="AX1931" s="14" t="s">
        <v>79</v>
      </c>
      <c r="AY1931" s="263" t="s">
        <v>170</v>
      </c>
    </row>
    <row r="1932" s="13" customFormat="1">
      <c r="A1932" s="13"/>
      <c r="B1932" s="242"/>
      <c r="C1932" s="243"/>
      <c r="D1932" s="244" t="s">
        <v>178</v>
      </c>
      <c r="E1932" s="245" t="s">
        <v>1</v>
      </c>
      <c r="F1932" s="246" t="s">
        <v>1742</v>
      </c>
      <c r="G1932" s="243"/>
      <c r="H1932" s="245" t="s">
        <v>1</v>
      </c>
      <c r="I1932" s="247"/>
      <c r="J1932" s="243"/>
      <c r="K1932" s="243"/>
      <c r="L1932" s="248"/>
      <c r="M1932" s="249"/>
      <c r="N1932" s="250"/>
      <c r="O1932" s="250"/>
      <c r="P1932" s="250"/>
      <c r="Q1932" s="250"/>
      <c r="R1932" s="250"/>
      <c r="S1932" s="250"/>
      <c r="T1932" s="25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2" t="s">
        <v>178</v>
      </c>
      <c r="AU1932" s="252" t="s">
        <v>89</v>
      </c>
      <c r="AV1932" s="13" t="s">
        <v>87</v>
      </c>
      <c r="AW1932" s="13" t="s">
        <v>36</v>
      </c>
      <c r="AX1932" s="13" t="s">
        <v>79</v>
      </c>
      <c r="AY1932" s="252" t="s">
        <v>170</v>
      </c>
    </row>
    <row r="1933" s="14" customFormat="1">
      <c r="A1933" s="14"/>
      <c r="B1933" s="253"/>
      <c r="C1933" s="254"/>
      <c r="D1933" s="244" t="s">
        <v>178</v>
      </c>
      <c r="E1933" s="255" t="s">
        <v>1</v>
      </c>
      <c r="F1933" s="256" t="s">
        <v>1743</v>
      </c>
      <c r="G1933" s="254"/>
      <c r="H1933" s="257">
        <v>149.59999999999999</v>
      </c>
      <c r="I1933" s="258"/>
      <c r="J1933" s="254"/>
      <c r="K1933" s="254"/>
      <c r="L1933" s="259"/>
      <c r="M1933" s="260"/>
      <c r="N1933" s="261"/>
      <c r="O1933" s="261"/>
      <c r="P1933" s="261"/>
      <c r="Q1933" s="261"/>
      <c r="R1933" s="261"/>
      <c r="S1933" s="261"/>
      <c r="T1933" s="26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3" t="s">
        <v>178</v>
      </c>
      <c r="AU1933" s="263" t="s">
        <v>89</v>
      </c>
      <c r="AV1933" s="14" t="s">
        <v>89</v>
      </c>
      <c r="AW1933" s="14" t="s">
        <v>36</v>
      </c>
      <c r="AX1933" s="14" t="s">
        <v>79</v>
      </c>
      <c r="AY1933" s="263" t="s">
        <v>170</v>
      </c>
    </row>
    <row r="1934" s="15" customFormat="1">
      <c r="A1934" s="15"/>
      <c r="B1934" s="264"/>
      <c r="C1934" s="265"/>
      <c r="D1934" s="244" t="s">
        <v>178</v>
      </c>
      <c r="E1934" s="266" t="s">
        <v>1</v>
      </c>
      <c r="F1934" s="267" t="s">
        <v>183</v>
      </c>
      <c r="G1934" s="265"/>
      <c r="H1934" s="268">
        <v>209.19999999999999</v>
      </c>
      <c r="I1934" s="269"/>
      <c r="J1934" s="265"/>
      <c r="K1934" s="265"/>
      <c r="L1934" s="270"/>
      <c r="M1934" s="271"/>
      <c r="N1934" s="272"/>
      <c r="O1934" s="272"/>
      <c r="P1934" s="272"/>
      <c r="Q1934" s="272"/>
      <c r="R1934" s="272"/>
      <c r="S1934" s="272"/>
      <c r="T1934" s="273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74" t="s">
        <v>178</v>
      </c>
      <c r="AU1934" s="274" t="s">
        <v>89</v>
      </c>
      <c r="AV1934" s="15" t="s">
        <v>176</v>
      </c>
      <c r="AW1934" s="15" t="s">
        <v>36</v>
      </c>
      <c r="AX1934" s="15" t="s">
        <v>87</v>
      </c>
      <c r="AY1934" s="274" t="s">
        <v>170</v>
      </c>
    </row>
    <row r="1935" s="2" customFormat="1" ht="14.4" customHeight="1">
      <c r="A1935" s="39"/>
      <c r="B1935" s="40"/>
      <c r="C1935" s="286" t="s">
        <v>1744</v>
      </c>
      <c r="D1935" s="286" t="s">
        <v>312</v>
      </c>
      <c r="E1935" s="287" t="s">
        <v>1745</v>
      </c>
      <c r="F1935" s="288" t="s">
        <v>1746</v>
      </c>
      <c r="G1935" s="289" t="s">
        <v>192</v>
      </c>
      <c r="H1935" s="290">
        <v>4.125</v>
      </c>
      <c r="I1935" s="291"/>
      <c r="J1935" s="292">
        <f>ROUND(I1935*H1935,2)</f>
        <v>0</v>
      </c>
      <c r="K1935" s="293"/>
      <c r="L1935" s="294"/>
      <c r="M1935" s="295" t="s">
        <v>1</v>
      </c>
      <c r="N1935" s="296" t="s">
        <v>44</v>
      </c>
      <c r="O1935" s="92"/>
      <c r="P1935" s="238">
        <f>O1935*H1935</f>
        <v>0</v>
      </c>
      <c r="Q1935" s="238">
        <v>0.55000000000000004</v>
      </c>
      <c r="R1935" s="238">
        <f>Q1935*H1935</f>
        <v>2.2687500000000003</v>
      </c>
      <c r="S1935" s="238">
        <v>0</v>
      </c>
      <c r="T1935" s="239">
        <f>S1935*H1935</f>
        <v>0</v>
      </c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R1935" s="240" t="s">
        <v>366</v>
      </c>
      <c r="AT1935" s="240" t="s">
        <v>312</v>
      </c>
      <c r="AU1935" s="240" t="s">
        <v>89</v>
      </c>
      <c r="AY1935" s="18" t="s">
        <v>170</v>
      </c>
      <c r="BE1935" s="241">
        <f>IF(N1935="základní",J1935,0)</f>
        <v>0</v>
      </c>
      <c r="BF1935" s="241">
        <f>IF(N1935="snížená",J1935,0)</f>
        <v>0</v>
      </c>
      <c r="BG1935" s="241">
        <f>IF(N1935="zákl. přenesená",J1935,0)</f>
        <v>0</v>
      </c>
      <c r="BH1935" s="241">
        <f>IF(N1935="sníž. přenesená",J1935,0)</f>
        <v>0</v>
      </c>
      <c r="BI1935" s="241">
        <f>IF(N1935="nulová",J1935,0)</f>
        <v>0</v>
      </c>
      <c r="BJ1935" s="18" t="s">
        <v>87</v>
      </c>
      <c r="BK1935" s="241">
        <f>ROUND(I1935*H1935,2)</f>
        <v>0</v>
      </c>
      <c r="BL1935" s="18" t="s">
        <v>273</v>
      </c>
      <c r="BM1935" s="240" t="s">
        <v>1747</v>
      </c>
    </row>
    <row r="1936" s="13" customFormat="1">
      <c r="A1936" s="13"/>
      <c r="B1936" s="242"/>
      <c r="C1936" s="243"/>
      <c r="D1936" s="244" t="s">
        <v>178</v>
      </c>
      <c r="E1936" s="245" t="s">
        <v>1</v>
      </c>
      <c r="F1936" s="246" t="s">
        <v>1748</v>
      </c>
      <c r="G1936" s="243"/>
      <c r="H1936" s="245" t="s">
        <v>1</v>
      </c>
      <c r="I1936" s="247"/>
      <c r="J1936" s="243"/>
      <c r="K1936" s="243"/>
      <c r="L1936" s="248"/>
      <c r="M1936" s="249"/>
      <c r="N1936" s="250"/>
      <c r="O1936" s="250"/>
      <c r="P1936" s="250"/>
      <c r="Q1936" s="250"/>
      <c r="R1936" s="250"/>
      <c r="S1936" s="250"/>
      <c r="T1936" s="25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2" t="s">
        <v>178</v>
      </c>
      <c r="AU1936" s="252" t="s">
        <v>89</v>
      </c>
      <c r="AV1936" s="13" t="s">
        <v>87</v>
      </c>
      <c r="AW1936" s="13" t="s">
        <v>36</v>
      </c>
      <c r="AX1936" s="13" t="s">
        <v>79</v>
      </c>
      <c r="AY1936" s="252" t="s">
        <v>170</v>
      </c>
    </row>
    <row r="1937" s="14" customFormat="1">
      <c r="A1937" s="14"/>
      <c r="B1937" s="253"/>
      <c r="C1937" s="254"/>
      <c r="D1937" s="244" t="s">
        <v>178</v>
      </c>
      <c r="E1937" s="255" t="s">
        <v>1</v>
      </c>
      <c r="F1937" s="256" t="s">
        <v>1749</v>
      </c>
      <c r="G1937" s="254"/>
      <c r="H1937" s="257">
        <v>0.89400000000000002</v>
      </c>
      <c r="I1937" s="258"/>
      <c r="J1937" s="254"/>
      <c r="K1937" s="254"/>
      <c r="L1937" s="259"/>
      <c r="M1937" s="260"/>
      <c r="N1937" s="261"/>
      <c r="O1937" s="261"/>
      <c r="P1937" s="261"/>
      <c r="Q1937" s="261"/>
      <c r="R1937" s="261"/>
      <c r="S1937" s="261"/>
      <c r="T1937" s="26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3" t="s">
        <v>178</v>
      </c>
      <c r="AU1937" s="263" t="s">
        <v>89</v>
      </c>
      <c r="AV1937" s="14" t="s">
        <v>89</v>
      </c>
      <c r="AW1937" s="14" t="s">
        <v>36</v>
      </c>
      <c r="AX1937" s="14" t="s">
        <v>79</v>
      </c>
      <c r="AY1937" s="263" t="s">
        <v>170</v>
      </c>
    </row>
    <row r="1938" s="13" customFormat="1">
      <c r="A1938" s="13"/>
      <c r="B1938" s="242"/>
      <c r="C1938" s="243"/>
      <c r="D1938" s="244" t="s">
        <v>178</v>
      </c>
      <c r="E1938" s="245" t="s">
        <v>1</v>
      </c>
      <c r="F1938" s="246" t="s">
        <v>1742</v>
      </c>
      <c r="G1938" s="243"/>
      <c r="H1938" s="245" t="s">
        <v>1</v>
      </c>
      <c r="I1938" s="247"/>
      <c r="J1938" s="243"/>
      <c r="K1938" s="243"/>
      <c r="L1938" s="248"/>
      <c r="M1938" s="249"/>
      <c r="N1938" s="250"/>
      <c r="O1938" s="250"/>
      <c r="P1938" s="250"/>
      <c r="Q1938" s="250"/>
      <c r="R1938" s="250"/>
      <c r="S1938" s="250"/>
      <c r="T1938" s="25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2" t="s">
        <v>178</v>
      </c>
      <c r="AU1938" s="252" t="s">
        <v>89</v>
      </c>
      <c r="AV1938" s="13" t="s">
        <v>87</v>
      </c>
      <c r="AW1938" s="13" t="s">
        <v>36</v>
      </c>
      <c r="AX1938" s="13" t="s">
        <v>79</v>
      </c>
      <c r="AY1938" s="252" t="s">
        <v>170</v>
      </c>
    </row>
    <row r="1939" s="14" customFormat="1">
      <c r="A1939" s="14"/>
      <c r="B1939" s="253"/>
      <c r="C1939" s="254"/>
      <c r="D1939" s="244" t="s">
        <v>178</v>
      </c>
      <c r="E1939" s="255" t="s">
        <v>1</v>
      </c>
      <c r="F1939" s="256" t="s">
        <v>1750</v>
      </c>
      <c r="G1939" s="254"/>
      <c r="H1939" s="257">
        <v>3.2309999999999999</v>
      </c>
      <c r="I1939" s="258"/>
      <c r="J1939" s="254"/>
      <c r="K1939" s="254"/>
      <c r="L1939" s="259"/>
      <c r="M1939" s="260"/>
      <c r="N1939" s="261"/>
      <c r="O1939" s="261"/>
      <c r="P1939" s="261"/>
      <c r="Q1939" s="261"/>
      <c r="R1939" s="261"/>
      <c r="S1939" s="261"/>
      <c r="T1939" s="26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3" t="s">
        <v>178</v>
      </c>
      <c r="AU1939" s="263" t="s">
        <v>89</v>
      </c>
      <c r="AV1939" s="14" t="s">
        <v>89</v>
      </c>
      <c r="AW1939" s="14" t="s">
        <v>36</v>
      </c>
      <c r="AX1939" s="14" t="s">
        <v>79</v>
      </c>
      <c r="AY1939" s="263" t="s">
        <v>170</v>
      </c>
    </row>
    <row r="1940" s="15" customFormat="1">
      <c r="A1940" s="15"/>
      <c r="B1940" s="264"/>
      <c r="C1940" s="265"/>
      <c r="D1940" s="244" t="s">
        <v>178</v>
      </c>
      <c r="E1940" s="266" t="s">
        <v>1</v>
      </c>
      <c r="F1940" s="267" t="s">
        <v>183</v>
      </c>
      <c r="G1940" s="265"/>
      <c r="H1940" s="268">
        <v>4.125</v>
      </c>
      <c r="I1940" s="269"/>
      <c r="J1940" s="265"/>
      <c r="K1940" s="265"/>
      <c r="L1940" s="270"/>
      <c r="M1940" s="271"/>
      <c r="N1940" s="272"/>
      <c r="O1940" s="272"/>
      <c r="P1940" s="272"/>
      <c r="Q1940" s="272"/>
      <c r="R1940" s="272"/>
      <c r="S1940" s="272"/>
      <c r="T1940" s="273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74" t="s">
        <v>178</v>
      </c>
      <c r="AU1940" s="274" t="s">
        <v>89</v>
      </c>
      <c r="AV1940" s="15" t="s">
        <v>176</v>
      </c>
      <c r="AW1940" s="15" t="s">
        <v>36</v>
      </c>
      <c r="AX1940" s="15" t="s">
        <v>87</v>
      </c>
      <c r="AY1940" s="274" t="s">
        <v>170</v>
      </c>
    </row>
    <row r="1941" s="2" customFormat="1" ht="24.15" customHeight="1">
      <c r="A1941" s="39"/>
      <c r="B1941" s="40"/>
      <c r="C1941" s="228" t="s">
        <v>1751</v>
      </c>
      <c r="D1941" s="228" t="s">
        <v>172</v>
      </c>
      <c r="E1941" s="229" t="s">
        <v>1752</v>
      </c>
      <c r="F1941" s="230" t="s">
        <v>1753</v>
      </c>
      <c r="G1941" s="231" t="s">
        <v>175</v>
      </c>
      <c r="H1941" s="232">
        <v>131.12000000000001</v>
      </c>
      <c r="I1941" s="233"/>
      <c r="J1941" s="234">
        <f>ROUND(I1941*H1941,2)</f>
        <v>0</v>
      </c>
      <c r="K1941" s="235"/>
      <c r="L1941" s="45"/>
      <c r="M1941" s="236" t="s">
        <v>1</v>
      </c>
      <c r="N1941" s="237" t="s">
        <v>44</v>
      </c>
      <c r="O1941" s="92"/>
      <c r="P1941" s="238">
        <f>O1941*H1941</f>
        <v>0</v>
      </c>
      <c r="Q1941" s="238">
        <v>0.0161</v>
      </c>
      <c r="R1941" s="238">
        <f>Q1941*H1941</f>
        <v>2.1110320000000002</v>
      </c>
      <c r="S1941" s="238">
        <v>0</v>
      </c>
      <c r="T1941" s="239">
        <f>S1941*H1941</f>
        <v>0</v>
      </c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R1941" s="240" t="s">
        <v>273</v>
      </c>
      <c r="AT1941" s="240" t="s">
        <v>172</v>
      </c>
      <c r="AU1941" s="240" t="s">
        <v>89</v>
      </c>
      <c r="AY1941" s="18" t="s">
        <v>170</v>
      </c>
      <c r="BE1941" s="241">
        <f>IF(N1941="základní",J1941,0)</f>
        <v>0</v>
      </c>
      <c r="BF1941" s="241">
        <f>IF(N1941="snížená",J1941,0)</f>
        <v>0</v>
      </c>
      <c r="BG1941" s="241">
        <f>IF(N1941="zákl. přenesená",J1941,0)</f>
        <v>0</v>
      </c>
      <c r="BH1941" s="241">
        <f>IF(N1941="sníž. přenesená",J1941,0)</f>
        <v>0</v>
      </c>
      <c r="BI1941" s="241">
        <f>IF(N1941="nulová",J1941,0)</f>
        <v>0</v>
      </c>
      <c r="BJ1941" s="18" t="s">
        <v>87</v>
      </c>
      <c r="BK1941" s="241">
        <f>ROUND(I1941*H1941,2)</f>
        <v>0</v>
      </c>
      <c r="BL1941" s="18" t="s">
        <v>273</v>
      </c>
      <c r="BM1941" s="240" t="s">
        <v>1754</v>
      </c>
    </row>
    <row r="1942" s="13" customFormat="1">
      <c r="A1942" s="13"/>
      <c r="B1942" s="242"/>
      <c r="C1942" s="243"/>
      <c r="D1942" s="244" t="s">
        <v>178</v>
      </c>
      <c r="E1942" s="245" t="s">
        <v>1</v>
      </c>
      <c r="F1942" s="246" t="s">
        <v>524</v>
      </c>
      <c r="G1942" s="243"/>
      <c r="H1942" s="245" t="s">
        <v>1</v>
      </c>
      <c r="I1942" s="247"/>
      <c r="J1942" s="243"/>
      <c r="K1942" s="243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2" t="s">
        <v>178</v>
      </c>
      <c r="AU1942" s="252" t="s">
        <v>89</v>
      </c>
      <c r="AV1942" s="13" t="s">
        <v>87</v>
      </c>
      <c r="AW1942" s="13" t="s">
        <v>36</v>
      </c>
      <c r="AX1942" s="13" t="s">
        <v>79</v>
      </c>
      <c r="AY1942" s="252" t="s">
        <v>170</v>
      </c>
    </row>
    <row r="1943" s="13" customFormat="1">
      <c r="A1943" s="13"/>
      <c r="B1943" s="242"/>
      <c r="C1943" s="243"/>
      <c r="D1943" s="244" t="s">
        <v>178</v>
      </c>
      <c r="E1943" s="245" t="s">
        <v>1</v>
      </c>
      <c r="F1943" s="246" t="s">
        <v>195</v>
      </c>
      <c r="G1943" s="243"/>
      <c r="H1943" s="245" t="s">
        <v>1</v>
      </c>
      <c r="I1943" s="247"/>
      <c r="J1943" s="243"/>
      <c r="K1943" s="243"/>
      <c r="L1943" s="248"/>
      <c r="M1943" s="249"/>
      <c r="N1943" s="250"/>
      <c r="O1943" s="250"/>
      <c r="P1943" s="250"/>
      <c r="Q1943" s="250"/>
      <c r="R1943" s="250"/>
      <c r="S1943" s="250"/>
      <c r="T1943" s="25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2" t="s">
        <v>178</v>
      </c>
      <c r="AU1943" s="252" t="s">
        <v>89</v>
      </c>
      <c r="AV1943" s="13" t="s">
        <v>87</v>
      </c>
      <c r="AW1943" s="13" t="s">
        <v>36</v>
      </c>
      <c r="AX1943" s="13" t="s">
        <v>79</v>
      </c>
      <c r="AY1943" s="252" t="s">
        <v>170</v>
      </c>
    </row>
    <row r="1944" s="13" customFormat="1">
      <c r="A1944" s="13"/>
      <c r="B1944" s="242"/>
      <c r="C1944" s="243"/>
      <c r="D1944" s="244" t="s">
        <v>178</v>
      </c>
      <c r="E1944" s="245" t="s">
        <v>1</v>
      </c>
      <c r="F1944" s="246" t="s">
        <v>1585</v>
      </c>
      <c r="G1944" s="243"/>
      <c r="H1944" s="245" t="s">
        <v>1</v>
      </c>
      <c r="I1944" s="247"/>
      <c r="J1944" s="243"/>
      <c r="K1944" s="243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178</v>
      </c>
      <c r="AU1944" s="252" t="s">
        <v>89</v>
      </c>
      <c r="AV1944" s="13" t="s">
        <v>87</v>
      </c>
      <c r="AW1944" s="13" t="s">
        <v>36</v>
      </c>
      <c r="AX1944" s="13" t="s">
        <v>79</v>
      </c>
      <c r="AY1944" s="252" t="s">
        <v>170</v>
      </c>
    </row>
    <row r="1945" s="14" customFormat="1">
      <c r="A1945" s="14"/>
      <c r="B1945" s="253"/>
      <c r="C1945" s="254"/>
      <c r="D1945" s="244" t="s">
        <v>178</v>
      </c>
      <c r="E1945" s="255" t="s">
        <v>1</v>
      </c>
      <c r="F1945" s="256" t="s">
        <v>1679</v>
      </c>
      <c r="G1945" s="254"/>
      <c r="H1945" s="257">
        <v>131.12000000000001</v>
      </c>
      <c r="I1945" s="258"/>
      <c r="J1945" s="254"/>
      <c r="K1945" s="254"/>
      <c r="L1945" s="259"/>
      <c r="M1945" s="260"/>
      <c r="N1945" s="261"/>
      <c r="O1945" s="261"/>
      <c r="P1945" s="261"/>
      <c r="Q1945" s="261"/>
      <c r="R1945" s="261"/>
      <c r="S1945" s="261"/>
      <c r="T1945" s="26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3" t="s">
        <v>178</v>
      </c>
      <c r="AU1945" s="263" t="s">
        <v>89</v>
      </c>
      <c r="AV1945" s="14" t="s">
        <v>89</v>
      </c>
      <c r="AW1945" s="14" t="s">
        <v>36</v>
      </c>
      <c r="AX1945" s="14" t="s">
        <v>79</v>
      </c>
      <c r="AY1945" s="263" t="s">
        <v>170</v>
      </c>
    </row>
    <row r="1946" s="15" customFormat="1">
      <c r="A1946" s="15"/>
      <c r="B1946" s="264"/>
      <c r="C1946" s="265"/>
      <c r="D1946" s="244" t="s">
        <v>178</v>
      </c>
      <c r="E1946" s="266" t="s">
        <v>1</v>
      </c>
      <c r="F1946" s="267" t="s">
        <v>183</v>
      </c>
      <c r="G1946" s="265"/>
      <c r="H1946" s="268">
        <v>131.12000000000001</v>
      </c>
      <c r="I1946" s="269"/>
      <c r="J1946" s="265"/>
      <c r="K1946" s="265"/>
      <c r="L1946" s="270"/>
      <c r="M1946" s="271"/>
      <c r="N1946" s="272"/>
      <c r="O1946" s="272"/>
      <c r="P1946" s="272"/>
      <c r="Q1946" s="272"/>
      <c r="R1946" s="272"/>
      <c r="S1946" s="272"/>
      <c r="T1946" s="273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74" t="s">
        <v>178</v>
      </c>
      <c r="AU1946" s="274" t="s">
        <v>89</v>
      </c>
      <c r="AV1946" s="15" t="s">
        <v>176</v>
      </c>
      <c r="AW1946" s="15" t="s">
        <v>36</v>
      </c>
      <c r="AX1946" s="15" t="s">
        <v>87</v>
      </c>
      <c r="AY1946" s="274" t="s">
        <v>170</v>
      </c>
    </row>
    <row r="1947" s="2" customFormat="1" ht="24.15" customHeight="1">
      <c r="A1947" s="39"/>
      <c r="B1947" s="40"/>
      <c r="C1947" s="228" t="s">
        <v>1755</v>
      </c>
      <c r="D1947" s="228" t="s">
        <v>172</v>
      </c>
      <c r="E1947" s="229" t="s">
        <v>1756</v>
      </c>
      <c r="F1947" s="230" t="s">
        <v>1757</v>
      </c>
      <c r="G1947" s="231" t="s">
        <v>192</v>
      </c>
      <c r="H1947" s="232">
        <v>4.125</v>
      </c>
      <c r="I1947" s="233"/>
      <c r="J1947" s="234">
        <f>ROUND(I1947*H1947,2)</f>
        <v>0</v>
      </c>
      <c r="K1947" s="235"/>
      <c r="L1947" s="45"/>
      <c r="M1947" s="236" t="s">
        <v>1</v>
      </c>
      <c r="N1947" s="237" t="s">
        <v>44</v>
      </c>
      <c r="O1947" s="92"/>
      <c r="P1947" s="238">
        <f>O1947*H1947</f>
        <v>0</v>
      </c>
      <c r="Q1947" s="238">
        <v>0.023369999999999998</v>
      </c>
      <c r="R1947" s="238">
        <f>Q1947*H1947</f>
        <v>0.096401249999999994</v>
      </c>
      <c r="S1947" s="238">
        <v>0</v>
      </c>
      <c r="T1947" s="239">
        <f>S1947*H1947</f>
        <v>0</v>
      </c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R1947" s="240" t="s">
        <v>273</v>
      </c>
      <c r="AT1947" s="240" t="s">
        <v>172</v>
      </c>
      <c r="AU1947" s="240" t="s">
        <v>89</v>
      </c>
      <c r="AY1947" s="18" t="s">
        <v>170</v>
      </c>
      <c r="BE1947" s="241">
        <f>IF(N1947="základní",J1947,0)</f>
        <v>0</v>
      </c>
      <c r="BF1947" s="241">
        <f>IF(N1947="snížená",J1947,0)</f>
        <v>0</v>
      </c>
      <c r="BG1947" s="241">
        <f>IF(N1947="zákl. přenesená",J1947,0)</f>
        <v>0</v>
      </c>
      <c r="BH1947" s="241">
        <f>IF(N1947="sníž. přenesená",J1947,0)</f>
        <v>0</v>
      </c>
      <c r="BI1947" s="241">
        <f>IF(N1947="nulová",J1947,0)</f>
        <v>0</v>
      </c>
      <c r="BJ1947" s="18" t="s">
        <v>87</v>
      </c>
      <c r="BK1947" s="241">
        <f>ROUND(I1947*H1947,2)</f>
        <v>0</v>
      </c>
      <c r="BL1947" s="18" t="s">
        <v>273</v>
      </c>
      <c r="BM1947" s="240" t="s">
        <v>1758</v>
      </c>
    </row>
    <row r="1948" s="2" customFormat="1" ht="14.4" customHeight="1">
      <c r="A1948" s="39"/>
      <c r="B1948" s="40"/>
      <c r="C1948" s="228" t="s">
        <v>1759</v>
      </c>
      <c r="D1948" s="228" t="s">
        <v>172</v>
      </c>
      <c r="E1948" s="229" t="s">
        <v>1760</v>
      </c>
      <c r="F1948" s="230" t="s">
        <v>1761</v>
      </c>
      <c r="G1948" s="231" t="s">
        <v>352</v>
      </c>
      <c r="H1948" s="232">
        <v>29.800000000000001</v>
      </c>
      <c r="I1948" s="233"/>
      <c r="J1948" s="234">
        <f>ROUND(I1948*H1948,2)</f>
        <v>0</v>
      </c>
      <c r="K1948" s="235"/>
      <c r="L1948" s="45"/>
      <c r="M1948" s="236" t="s">
        <v>1</v>
      </c>
      <c r="N1948" s="237" t="s">
        <v>44</v>
      </c>
      <c r="O1948" s="92"/>
      <c r="P1948" s="238">
        <f>O1948*H1948</f>
        <v>0</v>
      </c>
      <c r="Q1948" s="238">
        <v>0</v>
      </c>
      <c r="R1948" s="238">
        <f>Q1948*H1948</f>
        <v>0</v>
      </c>
      <c r="S1948" s="238">
        <v>0</v>
      </c>
      <c r="T1948" s="239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40" t="s">
        <v>273</v>
      </c>
      <c r="AT1948" s="240" t="s">
        <v>172</v>
      </c>
      <c r="AU1948" s="240" t="s">
        <v>89</v>
      </c>
      <c r="AY1948" s="18" t="s">
        <v>170</v>
      </c>
      <c r="BE1948" s="241">
        <f>IF(N1948="základní",J1948,0)</f>
        <v>0</v>
      </c>
      <c r="BF1948" s="241">
        <f>IF(N1948="snížená",J1948,0)</f>
        <v>0</v>
      </c>
      <c r="BG1948" s="241">
        <f>IF(N1948="zákl. přenesená",J1948,0)</f>
        <v>0</v>
      </c>
      <c r="BH1948" s="241">
        <f>IF(N1948="sníž. přenesená",J1948,0)</f>
        <v>0</v>
      </c>
      <c r="BI1948" s="241">
        <f>IF(N1948="nulová",J1948,0)</f>
        <v>0</v>
      </c>
      <c r="BJ1948" s="18" t="s">
        <v>87</v>
      </c>
      <c r="BK1948" s="241">
        <f>ROUND(I1948*H1948,2)</f>
        <v>0</v>
      </c>
      <c r="BL1948" s="18" t="s">
        <v>273</v>
      </c>
      <c r="BM1948" s="240" t="s">
        <v>1762</v>
      </c>
    </row>
    <row r="1949" s="13" customFormat="1">
      <c r="A1949" s="13"/>
      <c r="B1949" s="242"/>
      <c r="C1949" s="243"/>
      <c r="D1949" s="244" t="s">
        <v>178</v>
      </c>
      <c r="E1949" s="245" t="s">
        <v>1</v>
      </c>
      <c r="F1949" s="246" t="s">
        <v>524</v>
      </c>
      <c r="G1949" s="243"/>
      <c r="H1949" s="245" t="s">
        <v>1</v>
      </c>
      <c r="I1949" s="247"/>
      <c r="J1949" s="243"/>
      <c r="K1949" s="243"/>
      <c r="L1949" s="248"/>
      <c r="M1949" s="249"/>
      <c r="N1949" s="250"/>
      <c r="O1949" s="250"/>
      <c r="P1949" s="250"/>
      <c r="Q1949" s="250"/>
      <c r="R1949" s="250"/>
      <c r="S1949" s="250"/>
      <c r="T1949" s="25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2" t="s">
        <v>178</v>
      </c>
      <c r="AU1949" s="252" t="s">
        <v>89</v>
      </c>
      <c r="AV1949" s="13" t="s">
        <v>87</v>
      </c>
      <c r="AW1949" s="13" t="s">
        <v>36</v>
      </c>
      <c r="AX1949" s="13" t="s">
        <v>79</v>
      </c>
      <c r="AY1949" s="252" t="s">
        <v>170</v>
      </c>
    </row>
    <row r="1950" s="13" customFormat="1">
      <c r="A1950" s="13"/>
      <c r="B1950" s="242"/>
      <c r="C1950" s="243"/>
      <c r="D1950" s="244" t="s">
        <v>178</v>
      </c>
      <c r="E1950" s="245" t="s">
        <v>1</v>
      </c>
      <c r="F1950" s="246" t="s">
        <v>195</v>
      </c>
      <c r="G1950" s="243"/>
      <c r="H1950" s="245" t="s">
        <v>1</v>
      </c>
      <c r="I1950" s="247"/>
      <c r="J1950" s="243"/>
      <c r="K1950" s="243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2" t="s">
        <v>178</v>
      </c>
      <c r="AU1950" s="252" t="s">
        <v>89</v>
      </c>
      <c r="AV1950" s="13" t="s">
        <v>87</v>
      </c>
      <c r="AW1950" s="13" t="s">
        <v>36</v>
      </c>
      <c r="AX1950" s="13" t="s">
        <v>79</v>
      </c>
      <c r="AY1950" s="252" t="s">
        <v>170</v>
      </c>
    </row>
    <row r="1951" s="14" customFormat="1">
      <c r="A1951" s="14"/>
      <c r="B1951" s="253"/>
      <c r="C1951" s="254"/>
      <c r="D1951" s="244" t="s">
        <v>178</v>
      </c>
      <c r="E1951" s="255" t="s">
        <v>1</v>
      </c>
      <c r="F1951" s="256" t="s">
        <v>1763</v>
      </c>
      <c r="G1951" s="254"/>
      <c r="H1951" s="257">
        <v>29.800000000000001</v>
      </c>
      <c r="I1951" s="258"/>
      <c r="J1951" s="254"/>
      <c r="K1951" s="254"/>
      <c r="L1951" s="259"/>
      <c r="M1951" s="260"/>
      <c r="N1951" s="261"/>
      <c r="O1951" s="261"/>
      <c r="P1951" s="261"/>
      <c r="Q1951" s="261"/>
      <c r="R1951" s="261"/>
      <c r="S1951" s="261"/>
      <c r="T1951" s="26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3" t="s">
        <v>178</v>
      </c>
      <c r="AU1951" s="263" t="s">
        <v>89</v>
      </c>
      <c r="AV1951" s="14" t="s">
        <v>89</v>
      </c>
      <c r="AW1951" s="14" t="s">
        <v>36</v>
      </c>
      <c r="AX1951" s="14" t="s">
        <v>79</v>
      </c>
      <c r="AY1951" s="263" t="s">
        <v>170</v>
      </c>
    </row>
    <row r="1952" s="15" customFormat="1">
      <c r="A1952" s="15"/>
      <c r="B1952" s="264"/>
      <c r="C1952" s="265"/>
      <c r="D1952" s="244" t="s">
        <v>178</v>
      </c>
      <c r="E1952" s="266" t="s">
        <v>1</v>
      </c>
      <c r="F1952" s="267" t="s">
        <v>183</v>
      </c>
      <c r="G1952" s="265"/>
      <c r="H1952" s="268">
        <v>29.800000000000001</v>
      </c>
      <c r="I1952" s="269"/>
      <c r="J1952" s="265"/>
      <c r="K1952" s="265"/>
      <c r="L1952" s="270"/>
      <c r="M1952" s="271"/>
      <c r="N1952" s="272"/>
      <c r="O1952" s="272"/>
      <c r="P1952" s="272"/>
      <c r="Q1952" s="272"/>
      <c r="R1952" s="272"/>
      <c r="S1952" s="272"/>
      <c r="T1952" s="273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74" t="s">
        <v>178</v>
      </c>
      <c r="AU1952" s="274" t="s">
        <v>89</v>
      </c>
      <c r="AV1952" s="15" t="s">
        <v>176</v>
      </c>
      <c r="AW1952" s="15" t="s">
        <v>36</v>
      </c>
      <c r="AX1952" s="15" t="s">
        <v>87</v>
      </c>
      <c r="AY1952" s="274" t="s">
        <v>170</v>
      </c>
    </row>
    <row r="1953" s="2" customFormat="1" ht="24.15" customHeight="1">
      <c r="A1953" s="39"/>
      <c r="B1953" s="40"/>
      <c r="C1953" s="228" t="s">
        <v>1764</v>
      </c>
      <c r="D1953" s="228" t="s">
        <v>172</v>
      </c>
      <c r="E1953" s="229" t="s">
        <v>1765</v>
      </c>
      <c r="F1953" s="230" t="s">
        <v>1766</v>
      </c>
      <c r="G1953" s="231" t="s">
        <v>1716</v>
      </c>
      <c r="H1953" s="232">
        <v>1</v>
      </c>
      <c r="I1953" s="233"/>
      <c r="J1953" s="234">
        <f>ROUND(I1953*H1953,2)</f>
        <v>0</v>
      </c>
      <c r="K1953" s="235"/>
      <c r="L1953" s="45"/>
      <c r="M1953" s="236" t="s">
        <v>1</v>
      </c>
      <c r="N1953" s="237" t="s">
        <v>44</v>
      </c>
      <c r="O1953" s="92"/>
      <c r="P1953" s="238">
        <f>O1953*H1953</f>
        <v>0</v>
      </c>
      <c r="Q1953" s="238">
        <v>0</v>
      </c>
      <c r="R1953" s="238">
        <f>Q1953*H1953</f>
        <v>0</v>
      </c>
      <c r="S1953" s="238">
        <v>0</v>
      </c>
      <c r="T1953" s="239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40" t="s">
        <v>273</v>
      </c>
      <c r="AT1953" s="240" t="s">
        <v>172</v>
      </c>
      <c r="AU1953" s="240" t="s">
        <v>89</v>
      </c>
      <c r="AY1953" s="18" t="s">
        <v>170</v>
      </c>
      <c r="BE1953" s="241">
        <f>IF(N1953="základní",J1953,0)</f>
        <v>0</v>
      </c>
      <c r="BF1953" s="241">
        <f>IF(N1953="snížená",J1953,0)</f>
        <v>0</v>
      </c>
      <c r="BG1953" s="241">
        <f>IF(N1953="zákl. přenesená",J1953,0)</f>
        <v>0</v>
      </c>
      <c r="BH1953" s="241">
        <f>IF(N1953="sníž. přenesená",J1953,0)</f>
        <v>0</v>
      </c>
      <c r="BI1953" s="241">
        <f>IF(N1953="nulová",J1953,0)</f>
        <v>0</v>
      </c>
      <c r="BJ1953" s="18" t="s">
        <v>87</v>
      </c>
      <c r="BK1953" s="241">
        <f>ROUND(I1953*H1953,2)</f>
        <v>0</v>
      </c>
      <c r="BL1953" s="18" t="s">
        <v>273</v>
      </c>
      <c r="BM1953" s="240" t="s">
        <v>1767</v>
      </c>
    </row>
    <row r="1954" s="2" customFormat="1" ht="24.15" customHeight="1">
      <c r="A1954" s="39"/>
      <c r="B1954" s="40"/>
      <c r="C1954" s="228" t="s">
        <v>1768</v>
      </c>
      <c r="D1954" s="228" t="s">
        <v>172</v>
      </c>
      <c r="E1954" s="229" t="s">
        <v>1769</v>
      </c>
      <c r="F1954" s="230" t="s">
        <v>1770</v>
      </c>
      <c r="G1954" s="231" t="s">
        <v>1568</v>
      </c>
      <c r="H1954" s="297"/>
      <c r="I1954" s="233"/>
      <c r="J1954" s="234">
        <f>ROUND(I1954*H1954,2)</f>
        <v>0</v>
      </c>
      <c r="K1954" s="235"/>
      <c r="L1954" s="45"/>
      <c r="M1954" s="236" t="s">
        <v>1</v>
      </c>
      <c r="N1954" s="237" t="s">
        <v>44</v>
      </c>
      <c r="O1954" s="92"/>
      <c r="P1954" s="238">
        <f>O1954*H1954</f>
        <v>0</v>
      </c>
      <c r="Q1954" s="238">
        <v>0</v>
      </c>
      <c r="R1954" s="238">
        <f>Q1954*H1954</f>
        <v>0</v>
      </c>
      <c r="S1954" s="238">
        <v>0</v>
      </c>
      <c r="T1954" s="239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40" t="s">
        <v>273</v>
      </c>
      <c r="AT1954" s="240" t="s">
        <v>172</v>
      </c>
      <c r="AU1954" s="240" t="s">
        <v>89</v>
      </c>
      <c r="AY1954" s="18" t="s">
        <v>170</v>
      </c>
      <c r="BE1954" s="241">
        <f>IF(N1954="základní",J1954,0)</f>
        <v>0</v>
      </c>
      <c r="BF1954" s="241">
        <f>IF(N1954="snížená",J1954,0)</f>
        <v>0</v>
      </c>
      <c r="BG1954" s="241">
        <f>IF(N1954="zákl. přenesená",J1954,0)</f>
        <v>0</v>
      </c>
      <c r="BH1954" s="241">
        <f>IF(N1954="sníž. přenesená",J1954,0)</f>
        <v>0</v>
      </c>
      <c r="BI1954" s="241">
        <f>IF(N1954="nulová",J1954,0)</f>
        <v>0</v>
      </c>
      <c r="BJ1954" s="18" t="s">
        <v>87</v>
      </c>
      <c r="BK1954" s="241">
        <f>ROUND(I1954*H1954,2)</f>
        <v>0</v>
      </c>
      <c r="BL1954" s="18" t="s">
        <v>273</v>
      </c>
      <c r="BM1954" s="240" t="s">
        <v>1771</v>
      </c>
    </row>
    <row r="1955" s="12" customFormat="1" ht="22.8" customHeight="1">
      <c r="A1955" s="12"/>
      <c r="B1955" s="212"/>
      <c r="C1955" s="213"/>
      <c r="D1955" s="214" t="s">
        <v>78</v>
      </c>
      <c r="E1955" s="226" t="s">
        <v>1772</v>
      </c>
      <c r="F1955" s="226" t="s">
        <v>1773</v>
      </c>
      <c r="G1955" s="213"/>
      <c r="H1955" s="213"/>
      <c r="I1955" s="216"/>
      <c r="J1955" s="227">
        <f>BK1955</f>
        <v>0</v>
      </c>
      <c r="K1955" s="213"/>
      <c r="L1955" s="218"/>
      <c r="M1955" s="219"/>
      <c r="N1955" s="220"/>
      <c r="O1955" s="220"/>
      <c r="P1955" s="221">
        <f>SUM(P1956:P2012)</f>
        <v>0</v>
      </c>
      <c r="Q1955" s="220"/>
      <c r="R1955" s="221">
        <f>SUM(R1956:R2012)</f>
        <v>3.9414991100000001</v>
      </c>
      <c r="S1955" s="220"/>
      <c r="T1955" s="222">
        <f>SUM(T1956:T2012)</f>
        <v>0</v>
      </c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R1955" s="223" t="s">
        <v>89</v>
      </c>
      <c r="AT1955" s="224" t="s">
        <v>78</v>
      </c>
      <c r="AU1955" s="224" t="s">
        <v>87</v>
      </c>
      <c r="AY1955" s="223" t="s">
        <v>170</v>
      </c>
      <c r="BK1955" s="225">
        <f>SUM(BK1956:BK2012)</f>
        <v>0</v>
      </c>
    </row>
    <row r="1956" s="2" customFormat="1" ht="24.15" customHeight="1">
      <c r="A1956" s="39"/>
      <c r="B1956" s="40"/>
      <c r="C1956" s="228" t="s">
        <v>1774</v>
      </c>
      <c r="D1956" s="228" t="s">
        <v>172</v>
      </c>
      <c r="E1956" s="229" t="s">
        <v>1775</v>
      </c>
      <c r="F1956" s="230" t="s">
        <v>1776</v>
      </c>
      <c r="G1956" s="231" t="s">
        <v>175</v>
      </c>
      <c r="H1956" s="232">
        <v>238.471</v>
      </c>
      <c r="I1956" s="233"/>
      <c r="J1956" s="234">
        <f>ROUND(I1956*H1956,2)</f>
        <v>0</v>
      </c>
      <c r="K1956" s="235"/>
      <c r="L1956" s="45"/>
      <c r="M1956" s="236" t="s">
        <v>1</v>
      </c>
      <c r="N1956" s="237" t="s">
        <v>44</v>
      </c>
      <c r="O1956" s="92"/>
      <c r="P1956" s="238">
        <f>O1956*H1956</f>
        <v>0</v>
      </c>
      <c r="Q1956" s="238">
        <v>0.012590000000000001</v>
      </c>
      <c r="R1956" s="238">
        <f>Q1956*H1956</f>
        <v>3.0023498900000001</v>
      </c>
      <c r="S1956" s="238">
        <v>0</v>
      </c>
      <c r="T1956" s="239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40" t="s">
        <v>273</v>
      </c>
      <c r="AT1956" s="240" t="s">
        <v>172</v>
      </c>
      <c r="AU1956" s="240" t="s">
        <v>89</v>
      </c>
      <c r="AY1956" s="18" t="s">
        <v>170</v>
      </c>
      <c r="BE1956" s="241">
        <f>IF(N1956="základní",J1956,0)</f>
        <v>0</v>
      </c>
      <c r="BF1956" s="241">
        <f>IF(N1956="snížená",J1956,0)</f>
        <v>0</v>
      </c>
      <c r="BG1956" s="241">
        <f>IF(N1956="zákl. přenesená",J1956,0)</f>
        <v>0</v>
      </c>
      <c r="BH1956" s="241">
        <f>IF(N1956="sníž. přenesená",J1956,0)</f>
        <v>0</v>
      </c>
      <c r="BI1956" s="241">
        <f>IF(N1956="nulová",J1956,0)</f>
        <v>0</v>
      </c>
      <c r="BJ1956" s="18" t="s">
        <v>87</v>
      </c>
      <c r="BK1956" s="241">
        <f>ROUND(I1956*H1956,2)</f>
        <v>0</v>
      </c>
      <c r="BL1956" s="18" t="s">
        <v>273</v>
      </c>
      <c r="BM1956" s="240" t="s">
        <v>1777</v>
      </c>
    </row>
    <row r="1957" s="13" customFormat="1">
      <c r="A1957" s="13"/>
      <c r="B1957" s="242"/>
      <c r="C1957" s="243"/>
      <c r="D1957" s="244" t="s">
        <v>178</v>
      </c>
      <c r="E1957" s="245" t="s">
        <v>1</v>
      </c>
      <c r="F1957" s="246" t="s">
        <v>524</v>
      </c>
      <c r="G1957" s="243"/>
      <c r="H1957" s="245" t="s">
        <v>1</v>
      </c>
      <c r="I1957" s="247"/>
      <c r="J1957" s="243"/>
      <c r="K1957" s="243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2" t="s">
        <v>178</v>
      </c>
      <c r="AU1957" s="252" t="s">
        <v>89</v>
      </c>
      <c r="AV1957" s="13" t="s">
        <v>87</v>
      </c>
      <c r="AW1957" s="13" t="s">
        <v>36</v>
      </c>
      <c r="AX1957" s="13" t="s">
        <v>79</v>
      </c>
      <c r="AY1957" s="252" t="s">
        <v>170</v>
      </c>
    </row>
    <row r="1958" s="13" customFormat="1">
      <c r="A1958" s="13"/>
      <c r="B1958" s="242"/>
      <c r="C1958" s="243"/>
      <c r="D1958" s="244" t="s">
        <v>178</v>
      </c>
      <c r="E1958" s="245" t="s">
        <v>1</v>
      </c>
      <c r="F1958" s="246" t="s">
        <v>195</v>
      </c>
      <c r="G1958" s="243"/>
      <c r="H1958" s="245" t="s">
        <v>1</v>
      </c>
      <c r="I1958" s="247"/>
      <c r="J1958" s="243"/>
      <c r="K1958" s="243"/>
      <c r="L1958" s="248"/>
      <c r="M1958" s="249"/>
      <c r="N1958" s="250"/>
      <c r="O1958" s="250"/>
      <c r="P1958" s="250"/>
      <c r="Q1958" s="250"/>
      <c r="R1958" s="250"/>
      <c r="S1958" s="250"/>
      <c r="T1958" s="25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2" t="s">
        <v>178</v>
      </c>
      <c r="AU1958" s="252" t="s">
        <v>89</v>
      </c>
      <c r="AV1958" s="13" t="s">
        <v>87</v>
      </c>
      <c r="AW1958" s="13" t="s">
        <v>36</v>
      </c>
      <c r="AX1958" s="13" t="s">
        <v>79</v>
      </c>
      <c r="AY1958" s="252" t="s">
        <v>170</v>
      </c>
    </row>
    <row r="1959" s="13" customFormat="1">
      <c r="A1959" s="13"/>
      <c r="B1959" s="242"/>
      <c r="C1959" s="243"/>
      <c r="D1959" s="244" t="s">
        <v>178</v>
      </c>
      <c r="E1959" s="245" t="s">
        <v>1</v>
      </c>
      <c r="F1959" s="246" t="s">
        <v>1371</v>
      </c>
      <c r="G1959" s="243"/>
      <c r="H1959" s="245" t="s">
        <v>1</v>
      </c>
      <c r="I1959" s="247"/>
      <c r="J1959" s="243"/>
      <c r="K1959" s="243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2" t="s">
        <v>178</v>
      </c>
      <c r="AU1959" s="252" t="s">
        <v>89</v>
      </c>
      <c r="AV1959" s="13" t="s">
        <v>87</v>
      </c>
      <c r="AW1959" s="13" t="s">
        <v>36</v>
      </c>
      <c r="AX1959" s="13" t="s">
        <v>79</v>
      </c>
      <c r="AY1959" s="252" t="s">
        <v>170</v>
      </c>
    </row>
    <row r="1960" s="14" customFormat="1">
      <c r="A1960" s="14"/>
      <c r="B1960" s="253"/>
      <c r="C1960" s="254"/>
      <c r="D1960" s="244" t="s">
        <v>178</v>
      </c>
      <c r="E1960" s="255" t="s">
        <v>1</v>
      </c>
      <c r="F1960" s="256" t="s">
        <v>1372</v>
      </c>
      <c r="G1960" s="254"/>
      <c r="H1960" s="257">
        <v>126.21299999999999</v>
      </c>
      <c r="I1960" s="258"/>
      <c r="J1960" s="254"/>
      <c r="K1960" s="254"/>
      <c r="L1960" s="259"/>
      <c r="M1960" s="260"/>
      <c r="N1960" s="261"/>
      <c r="O1960" s="261"/>
      <c r="P1960" s="261"/>
      <c r="Q1960" s="261"/>
      <c r="R1960" s="261"/>
      <c r="S1960" s="261"/>
      <c r="T1960" s="26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3" t="s">
        <v>178</v>
      </c>
      <c r="AU1960" s="263" t="s">
        <v>89</v>
      </c>
      <c r="AV1960" s="14" t="s">
        <v>89</v>
      </c>
      <c r="AW1960" s="14" t="s">
        <v>36</v>
      </c>
      <c r="AX1960" s="14" t="s">
        <v>79</v>
      </c>
      <c r="AY1960" s="263" t="s">
        <v>170</v>
      </c>
    </row>
    <row r="1961" s="13" customFormat="1">
      <c r="A1961" s="13"/>
      <c r="B1961" s="242"/>
      <c r="C1961" s="243"/>
      <c r="D1961" s="244" t="s">
        <v>178</v>
      </c>
      <c r="E1961" s="245" t="s">
        <v>1</v>
      </c>
      <c r="F1961" s="246" t="s">
        <v>577</v>
      </c>
      <c r="G1961" s="243"/>
      <c r="H1961" s="245" t="s">
        <v>1</v>
      </c>
      <c r="I1961" s="247"/>
      <c r="J1961" s="243"/>
      <c r="K1961" s="243"/>
      <c r="L1961" s="248"/>
      <c r="M1961" s="249"/>
      <c r="N1961" s="250"/>
      <c r="O1961" s="250"/>
      <c r="P1961" s="250"/>
      <c r="Q1961" s="250"/>
      <c r="R1961" s="250"/>
      <c r="S1961" s="250"/>
      <c r="T1961" s="251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2" t="s">
        <v>178</v>
      </c>
      <c r="AU1961" s="252" t="s">
        <v>89</v>
      </c>
      <c r="AV1961" s="13" t="s">
        <v>87</v>
      </c>
      <c r="AW1961" s="13" t="s">
        <v>36</v>
      </c>
      <c r="AX1961" s="13" t="s">
        <v>79</v>
      </c>
      <c r="AY1961" s="252" t="s">
        <v>170</v>
      </c>
    </row>
    <row r="1962" s="14" customFormat="1">
      <c r="A1962" s="14"/>
      <c r="B1962" s="253"/>
      <c r="C1962" s="254"/>
      <c r="D1962" s="244" t="s">
        <v>178</v>
      </c>
      <c r="E1962" s="255" t="s">
        <v>1</v>
      </c>
      <c r="F1962" s="256" t="s">
        <v>1778</v>
      </c>
      <c r="G1962" s="254"/>
      <c r="H1962" s="257">
        <v>80.510000000000005</v>
      </c>
      <c r="I1962" s="258"/>
      <c r="J1962" s="254"/>
      <c r="K1962" s="254"/>
      <c r="L1962" s="259"/>
      <c r="M1962" s="260"/>
      <c r="N1962" s="261"/>
      <c r="O1962" s="261"/>
      <c r="P1962" s="261"/>
      <c r="Q1962" s="261"/>
      <c r="R1962" s="261"/>
      <c r="S1962" s="261"/>
      <c r="T1962" s="26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3" t="s">
        <v>178</v>
      </c>
      <c r="AU1962" s="263" t="s">
        <v>89</v>
      </c>
      <c r="AV1962" s="14" t="s">
        <v>89</v>
      </c>
      <c r="AW1962" s="14" t="s">
        <v>36</v>
      </c>
      <c r="AX1962" s="14" t="s">
        <v>79</v>
      </c>
      <c r="AY1962" s="263" t="s">
        <v>170</v>
      </c>
    </row>
    <row r="1963" s="13" customFormat="1">
      <c r="A1963" s="13"/>
      <c r="B1963" s="242"/>
      <c r="C1963" s="243"/>
      <c r="D1963" s="244" t="s">
        <v>178</v>
      </c>
      <c r="E1963" s="245" t="s">
        <v>1</v>
      </c>
      <c r="F1963" s="246" t="s">
        <v>582</v>
      </c>
      <c r="G1963" s="243"/>
      <c r="H1963" s="245" t="s">
        <v>1</v>
      </c>
      <c r="I1963" s="247"/>
      <c r="J1963" s="243"/>
      <c r="K1963" s="243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2" t="s">
        <v>178</v>
      </c>
      <c r="AU1963" s="252" t="s">
        <v>89</v>
      </c>
      <c r="AV1963" s="13" t="s">
        <v>87</v>
      </c>
      <c r="AW1963" s="13" t="s">
        <v>36</v>
      </c>
      <c r="AX1963" s="13" t="s">
        <v>79</v>
      </c>
      <c r="AY1963" s="252" t="s">
        <v>170</v>
      </c>
    </row>
    <row r="1964" s="14" customFormat="1">
      <c r="A1964" s="14"/>
      <c r="B1964" s="253"/>
      <c r="C1964" s="254"/>
      <c r="D1964" s="244" t="s">
        <v>178</v>
      </c>
      <c r="E1964" s="255" t="s">
        <v>1</v>
      </c>
      <c r="F1964" s="256" t="s">
        <v>1779</v>
      </c>
      <c r="G1964" s="254"/>
      <c r="H1964" s="257">
        <v>17.222999999999999</v>
      </c>
      <c r="I1964" s="258"/>
      <c r="J1964" s="254"/>
      <c r="K1964" s="254"/>
      <c r="L1964" s="259"/>
      <c r="M1964" s="260"/>
      <c r="N1964" s="261"/>
      <c r="O1964" s="261"/>
      <c r="P1964" s="261"/>
      <c r="Q1964" s="261"/>
      <c r="R1964" s="261"/>
      <c r="S1964" s="261"/>
      <c r="T1964" s="26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3" t="s">
        <v>178</v>
      </c>
      <c r="AU1964" s="263" t="s">
        <v>89</v>
      </c>
      <c r="AV1964" s="14" t="s">
        <v>89</v>
      </c>
      <c r="AW1964" s="14" t="s">
        <v>36</v>
      </c>
      <c r="AX1964" s="14" t="s">
        <v>79</v>
      </c>
      <c r="AY1964" s="263" t="s">
        <v>170</v>
      </c>
    </row>
    <row r="1965" s="13" customFormat="1">
      <c r="A1965" s="13"/>
      <c r="B1965" s="242"/>
      <c r="C1965" s="243"/>
      <c r="D1965" s="244" t="s">
        <v>178</v>
      </c>
      <c r="E1965" s="245" t="s">
        <v>1</v>
      </c>
      <c r="F1965" s="246" t="s">
        <v>568</v>
      </c>
      <c r="G1965" s="243"/>
      <c r="H1965" s="245" t="s">
        <v>1</v>
      </c>
      <c r="I1965" s="247"/>
      <c r="J1965" s="243"/>
      <c r="K1965" s="243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2" t="s">
        <v>178</v>
      </c>
      <c r="AU1965" s="252" t="s">
        <v>89</v>
      </c>
      <c r="AV1965" s="13" t="s">
        <v>87</v>
      </c>
      <c r="AW1965" s="13" t="s">
        <v>36</v>
      </c>
      <c r="AX1965" s="13" t="s">
        <v>79</v>
      </c>
      <c r="AY1965" s="252" t="s">
        <v>170</v>
      </c>
    </row>
    <row r="1966" s="14" customFormat="1">
      <c r="A1966" s="14"/>
      <c r="B1966" s="253"/>
      <c r="C1966" s="254"/>
      <c r="D1966" s="244" t="s">
        <v>178</v>
      </c>
      <c r="E1966" s="255" t="s">
        <v>1</v>
      </c>
      <c r="F1966" s="256" t="s">
        <v>1780</v>
      </c>
      <c r="G1966" s="254"/>
      <c r="H1966" s="257">
        <v>14.525</v>
      </c>
      <c r="I1966" s="258"/>
      <c r="J1966" s="254"/>
      <c r="K1966" s="254"/>
      <c r="L1966" s="259"/>
      <c r="M1966" s="260"/>
      <c r="N1966" s="261"/>
      <c r="O1966" s="261"/>
      <c r="P1966" s="261"/>
      <c r="Q1966" s="261"/>
      <c r="R1966" s="261"/>
      <c r="S1966" s="261"/>
      <c r="T1966" s="26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3" t="s">
        <v>178</v>
      </c>
      <c r="AU1966" s="263" t="s">
        <v>89</v>
      </c>
      <c r="AV1966" s="14" t="s">
        <v>89</v>
      </c>
      <c r="AW1966" s="14" t="s">
        <v>36</v>
      </c>
      <c r="AX1966" s="14" t="s">
        <v>79</v>
      </c>
      <c r="AY1966" s="263" t="s">
        <v>170</v>
      </c>
    </row>
    <row r="1967" s="15" customFormat="1">
      <c r="A1967" s="15"/>
      <c r="B1967" s="264"/>
      <c r="C1967" s="265"/>
      <c r="D1967" s="244" t="s">
        <v>178</v>
      </c>
      <c r="E1967" s="266" t="s">
        <v>1</v>
      </c>
      <c r="F1967" s="267" t="s">
        <v>183</v>
      </c>
      <c r="G1967" s="265"/>
      <c r="H1967" s="268">
        <v>238.471</v>
      </c>
      <c r="I1967" s="269"/>
      <c r="J1967" s="265"/>
      <c r="K1967" s="265"/>
      <c r="L1967" s="270"/>
      <c r="M1967" s="271"/>
      <c r="N1967" s="272"/>
      <c r="O1967" s="272"/>
      <c r="P1967" s="272"/>
      <c r="Q1967" s="272"/>
      <c r="R1967" s="272"/>
      <c r="S1967" s="272"/>
      <c r="T1967" s="273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74" t="s">
        <v>178</v>
      </c>
      <c r="AU1967" s="274" t="s">
        <v>89</v>
      </c>
      <c r="AV1967" s="15" t="s">
        <v>176</v>
      </c>
      <c r="AW1967" s="15" t="s">
        <v>36</v>
      </c>
      <c r="AX1967" s="15" t="s">
        <v>87</v>
      </c>
      <c r="AY1967" s="274" t="s">
        <v>170</v>
      </c>
    </row>
    <row r="1968" s="2" customFormat="1" ht="14.4" customHeight="1">
      <c r="A1968" s="39"/>
      <c r="B1968" s="40"/>
      <c r="C1968" s="228" t="s">
        <v>1781</v>
      </c>
      <c r="D1968" s="228" t="s">
        <v>172</v>
      </c>
      <c r="E1968" s="229" t="s">
        <v>1782</v>
      </c>
      <c r="F1968" s="230" t="s">
        <v>1783</v>
      </c>
      <c r="G1968" s="231" t="s">
        <v>175</v>
      </c>
      <c r="H1968" s="232">
        <v>238.471</v>
      </c>
      <c r="I1968" s="233"/>
      <c r="J1968" s="234">
        <f>ROUND(I1968*H1968,2)</f>
        <v>0</v>
      </c>
      <c r="K1968" s="235"/>
      <c r="L1968" s="45"/>
      <c r="M1968" s="236" t="s">
        <v>1</v>
      </c>
      <c r="N1968" s="237" t="s">
        <v>44</v>
      </c>
      <c r="O1968" s="92"/>
      <c r="P1968" s="238">
        <f>O1968*H1968</f>
        <v>0</v>
      </c>
      <c r="Q1968" s="238">
        <v>0</v>
      </c>
      <c r="R1968" s="238">
        <f>Q1968*H1968</f>
        <v>0</v>
      </c>
      <c r="S1968" s="238">
        <v>0</v>
      </c>
      <c r="T1968" s="239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40" t="s">
        <v>273</v>
      </c>
      <c r="AT1968" s="240" t="s">
        <v>172</v>
      </c>
      <c r="AU1968" s="240" t="s">
        <v>89</v>
      </c>
      <c r="AY1968" s="18" t="s">
        <v>170</v>
      </c>
      <c r="BE1968" s="241">
        <f>IF(N1968="základní",J1968,0)</f>
        <v>0</v>
      </c>
      <c r="BF1968" s="241">
        <f>IF(N1968="snížená",J1968,0)</f>
        <v>0</v>
      </c>
      <c r="BG1968" s="241">
        <f>IF(N1968="zákl. přenesená",J1968,0)</f>
        <v>0</v>
      </c>
      <c r="BH1968" s="241">
        <f>IF(N1968="sníž. přenesená",J1968,0)</f>
        <v>0</v>
      </c>
      <c r="BI1968" s="241">
        <f>IF(N1968="nulová",J1968,0)</f>
        <v>0</v>
      </c>
      <c r="BJ1968" s="18" t="s">
        <v>87</v>
      </c>
      <c r="BK1968" s="241">
        <f>ROUND(I1968*H1968,2)</f>
        <v>0</v>
      </c>
      <c r="BL1968" s="18" t="s">
        <v>273</v>
      </c>
      <c r="BM1968" s="240" t="s">
        <v>1784</v>
      </c>
    </row>
    <row r="1969" s="13" customFormat="1">
      <c r="A1969" s="13"/>
      <c r="B1969" s="242"/>
      <c r="C1969" s="243"/>
      <c r="D1969" s="244" t="s">
        <v>178</v>
      </c>
      <c r="E1969" s="245" t="s">
        <v>1</v>
      </c>
      <c r="F1969" s="246" t="s">
        <v>524</v>
      </c>
      <c r="G1969" s="243"/>
      <c r="H1969" s="245" t="s">
        <v>1</v>
      </c>
      <c r="I1969" s="247"/>
      <c r="J1969" s="243"/>
      <c r="K1969" s="243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178</v>
      </c>
      <c r="AU1969" s="252" t="s">
        <v>89</v>
      </c>
      <c r="AV1969" s="13" t="s">
        <v>87</v>
      </c>
      <c r="AW1969" s="13" t="s">
        <v>36</v>
      </c>
      <c r="AX1969" s="13" t="s">
        <v>79</v>
      </c>
      <c r="AY1969" s="252" t="s">
        <v>170</v>
      </c>
    </row>
    <row r="1970" s="13" customFormat="1">
      <c r="A1970" s="13"/>
      <c r="B1970" s="242"/>
      <c r="C1970" s="243"/>
      <c r="D1970" s="244" t="s">
        <v>178</v>
      </c>
      <c r="E1970" s="245" t="s">
        <v>1</v>
      </c>
      <c r="F1970" s="246" t="s">
        <v>195</v>
      </c>
      <c r="G1970" s="243"/>
      <c r="H1970" s="245" t="s">
        <v>1</v>
      </c>
      <c r="I1970" s="247"/>
      <c r="J1970" s="243"/>
      <c r="K1970" s="243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178</v>
      </c>
      <c r="AU1970" s="252" t="s">
        <v>89</v>
      </c>
      <c r="AV1970" s="13" t="s">
        <v>87</v>
      </c>
      <c r="AW1970" s="13" t="s">
        <v>36</v>
      </c>
      <c r="AX1970" s="13" t="s">
        <v>79</v>
      </c>
      <c r="AY1970" s="252" t="s">
        <v>170</v>
      </c>
    </row>
    <row r="1971" s="13" customFormat="1">
      <c r="A1971" s="13"/>
      <c r="B1971" s="242"/>
      <c r="C1971" s="243"/>
      <c r="D1971" s="244" t="s">
        <v>178</v>
      </c>
      <c r="E1971" s="245" t="s">
        <v>1</v>
      </c>
      <c r="F1971" s="246" t="s">
        <v>1371</v>
      </c>
      <c r="G1971" s="243"/>
      <c r="H1971" s="245" t="s">
        <v>1</v>
      </c>
      <c r="I1971" s="247"/>
      <c r="J1971" s="243"/>
      <c r="K1971" s="243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178</v>
      </c>
      <c r="AU1971" s="252" t="s">
        <v>89</v>
      </c>
      <c r="AV1971" s="13" t="s">
        <v>87</v>
      </c>
      <c r="AW1971" s="13" t="s">
        <v>36</v>
      </c>
      <c r="AX1971" s="13" t="s">
        <v>79</v>
      </c>
      <c r="AY1971" s="252" t="s">
        <v>170</v>
      </c>
    </row>
    <row r="1972" s="14" customFormat="1">
      <c r="A1972" s="14"/>
      <c r="B1972" s="253"/>
      <c r="C1972" s="254"/>
      <c r="D1972" s="244" t="s">
        <v>178</v>
      </c>
      <c r="E1972" s="255" t="s">
        <v>1</v>
      </c>
      <c r="F1972" s="256" t="s">
        <v>1372</v>
      </c>
      <c r="G1972" s="254"/>
      <c r="H1972" s="257">
        <v>126.21299999999999</v>
      </c>
      <c r="I1972" s="258"/>
      <c r="J1972" s="254"/>
      <c r="K1972" s="254"/>
      <c r="L1972" s="259"/>
      <c r="M1972" s="260"/>
      <c r="N1972" s="261"/>
      <c r="O1972" s="261"/>
      <c r="P1972" s="261"/>
      <c r="Q1972" s="261"/>
      <c r="R1972" s="261"/>
      <c r="S1972" s="261"/>
      <c r="T1972" s="26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3" t="s">
        <v>178</v>
      </c>
      <c r="AU1972" s="263" t="s">
        <v>89</v>
      </c>
      <c r="AV1972" s="14" t="s">
        <v>89</v>
      </c>
      <c r="AW1972" s="14" t="s">
        <v>36</v>
      </c>
      <c r="AX1972" s="14" t="s">
        <v>79</v>
      </c>
      <c r="AY1972" s="263" t="s">
        <v>170</v>
      </c>
    </row>
    <row r="1973" s="13" customFormat="1">
      <c r="A1973" s="13"/>
      <c r="B1973" s="242"/>
      <c r="C1973" s="243"/>
      <c r="D1973" s="244" t="s">
        <v>178</v>
      </c>
      <c r="E1973" s="245" t="s">
        <v>1</v>
      </c>
      <c r="F1973" s="246" t="s">
        <v>577</v>
      </c>
      <c r="G1973" s="243"/>
      <c r="H1973" s="245" t="s">
        <v>1</v>
      </c>
      <c r="I1973" s="247"/>
      <c r="J1973" s="243"/>
      <c r="K1973" s="243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178</v>
      </c>
      <c r="AU1973" s="252" t="s">
        <v>89</v>
      </c>
      <c r="AV1973" s="13" t="s">
        <v>87</v>
      </c>
      <c r="AW1973" s="13" t="s">
        <v>36</v>
      </c>
      <c r="AX1973" s="13" t="s">
        <v>79</v>
      </c>
      <c r="AY1973" s="252" t="s">
        <v>170</v>
      </c>
    </row>
    <row r="1974" s="14" customFormat="1">
      <c r="A1974" s="14"/>
      <c r="B1974" s="253"/>
      <c r="C1974" s="254"/>
      <c r="D1974" s="244" t="s">
        <v>178</v>
      </c>
      <c r="E1974" s="255" t="s">
        <v>1</v>
      </c>
      <c r="F1974" s="256" t="s">
        <v>1778</v>
      </c>
      <c r="G1974" s="254"/>
      <c r="H1974" s="257">
        <v>80.510000000000005</v>
      </c>
      <c r="I1974" s="258"/>
      <c r="J1974" s="254"/>
      <c r="K1974" s="254"/>
      <c r="L1974" s="259"/>
      <c r="M1974" s="260"/>
      <c r="N1974" s="261"/>
      <c r="O1974" s="261"/>
      <c r="P1974" s="261"/>
      <c r="Q1974" s="261"/>
      <c r="R1974" s="261"/>
      <c r="S1974" s="261"/>
      <c r="T1974" s="26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3" t="s">
        <v>178</v>
      </c>
      <c r="AU1974" s="263" t="s">
        <v>89</v>
      </c>
      <c r="AV1974" s="14" t="s">
        <v>89</v>
      </c>
      <c r="AW1974" s="14" t="s">
        <v>36</v>
      </c>
      <c r="AX1974" s="14" t="s">
        <v>79</v>
      </c>
      <c r="AY1974" s="263" t="s">
        <v>170</v>
      </c>
    </row>
    <row r="1975" s="13" customFormat="1">
      <c r="A1975" s="13"/>
      <c r="B1975" s="242"/>
      <c r="C1975" s="243"/>
      <c r="D1975" s="244" t="s">
        <v>178</v>
      </c>
      <c r="E1975" s="245" t="s">
        <v>1</v>
      </c>
      <c r="F1975" s="246" t="s">
        <v>582</v>
      </c>
      <c r="G1975" s="243"/>
      <c r="H1975" s="245" t="s">
        <v>1</v>
      </c>
      <c r="I1975" s="247"/>
      <c r="J1975" s="243"/>
      <c r="K1975" s="243"/>
      <c r="L1975" s="248"/>
      <c r="M1975" s="249"/>
      <c r="N1975" s="250"/>
      <c r="O1975" s="250"/>
      <c r="P1975" s="250"/>
      <c r="Q1975" s="250"/>
      <c r="R1975" s="250"/>
      <c r="S1975" s="250"/>
      <c r="T1975" s="25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2" t="s">
        <v>178</v>
      </c>
      <c r="AU1975" s="252" t="s">
        <v>89</v>
      </c>
      <c r="AV1975" s="13" t="s">
        <v>87</v>
      </c>
      <c r="AW1975" s="13" t="s">
        <v>36</v>
      </c>
      <c r="AX1975" s="13" t="s">
        <v>79</v>
      </c>
      <c r="AY1975" s="252" t="s">
        <v>170</v>
      </c>
    </row>
    <row r="1976" s="14" customFormat="1">
      <c r="A1976" s="14"/>
      <c r="B1976" s="253"/>
      <c r="C1976" s="254"/>
      <c r="D1976" s="244" t="s">
        <v>178</v>
      </c>
      <c r="E1976" s="255" t="s">
        <v>1</v>
      </c>
      <c r="F1976" s="256" t="s">
        <v>1779</v>
      </c>
      <c r="G1976" s="254"/>
      <c r="H1976" s="257">
        <v>17.222999999999999</v>
      </c>
      <c r="I1976" s="258"/>
      <c r="J1976" s="254"/>
      <c r="K1976" s="254"/>
      <c r="L1976" s="259"/>
      <c r="M1976" s="260"/>
      <c r="N1976" s="261"/>
      <c r="O1976" s="261"/>
      <c r="P1976" s="261"/>
      <c r="Q1976" s="261"/>
      <c r="R1976" s="261"/>
      <c r="S1976" s="261"/>
      <c r="T1976" s="26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3" t="s">
        <v>178</v>
      </c>
      <c r="AU1976" s="263" t="s">
        <v>89</v>
      </c>
      <c r="AV1976" s="14" t="s">
        <v>89</v>
      </c>
      <c r="AW1976" s="14" t="s">
        <v>36</v>
      </c>
      <c r="AX1976" s="14" t="s">
        <v>79</v>
      </c>
      <c r="AY1976" s="263" t="s">
        <v>170</v>
      </c>
    </row>
    <row r="1977" s="13" customFormat="1">
      <c r="A1977" s="13"/>
      <c r="B1977" s="242"/>
      <c r="C1977" s="243"/>
      <c r="D1977" s="244" t="s">
        <v>178</v>
      </c>
      <c r="E1977" s="245" t="s">
        <v>1</v>
      </c>
      <c r="F1977" s="246" t="s">
        <v>568</v>
      </c>
      <c r="G1977" s="243"/>
      <c r="H1977" s="245" t="s">
        <v>1</v>
      </c>
      <c r="I1977" s="247"/>
      <c r="J1977" s="243"/>
      <c r="K1977" s="243"/>
      <c r="L1977" s="248"/>
      <c r="M1977" s="249"/>
      <c r="N1977" s="250"/>
      <c r="O1977" s="250"/>
      <c r="P1977" s="250"/>
      <c r="Q1977" s="250"/>
      <c r="R1977" s="250"/>
      <c r="S1977" s="250"/>
      <c r="T1977" s="25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2" t="s">
        <v>178</v>
      </c>
      <c r="AU1977" s="252" t="s">
        <v>89</v>
      </c>
      <c r="AV1977" s="13" t="s">
        <v>87</v>
      </c>
      <c r="AW1977" s="13" t="s">
        <v>36</v>
      </c>
      <c r="AX1977" s="13" t="s">
        <v>79</v>
      </c>
      <c r="AY1977" s="252" t="s">
        <v>170</v>
      </c>
    </row>
    <row r="1978" s="14" customFormat="1">
      <c r="A1978" s="14"/>
      <c r="B1978" s="253"/>
      <c r="C1978" s="254"/>
      <c r="D1978" s="244" t="s">
        <v>178</v>
      </c>
      <c r="E1978" s="255" t="s">
        <v>1</v>
      </c>
      <c r="F1978" s="256" t="s">
        <v>1780</v>
      </c>
      <c r="G1978" s="254"/>
      <c r="H1978" s="257">
        <v>14.525</v>
      </c>
      <c r="I1978" s="258"/>
      <c r="J1978" s="254"/>
      <c r="K1978" s="254"/>
      <c r="L1978" s="259"/>
      <c r="M1978" s="260"/>
      <c r="N1978" s="261"/>
      <c r="O1978" s="261"/>
      <c r="P1978" s="261"/>
      <c r="Q1978" s="261"/>
      <c r="R1978" s="261"/>
      <c r="S1978" s="261"/>
      <c r="T1978" s="26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3" t="s">
        <v>178</v>
      </c>
      <c r="AU1978" s="263" t="s">
        <v>89</v>
      </c>
      <c r="AV1978" s="14" t="s">
        <v>89</v>
      </c>
      <c r="AW1978" s="14" t="s">
        <v>36</v>
      </c>
      <c r="AX1978" s="14" t="s">
        <v>79</v>
      </c>
      <c r="AY1978" s="263" t="s">
        <v>170</v>
      </c>
    </row>
    <row r="1979" s="15" customFormat="1">
      <c r="A1979" s="15"/>
      <c r="B1979" s="264"/>
      <c r="C1979" s="265"/>
      <c r="D1979" s="244" t="s">
        <v>178</v>
      </c>
      <c r="E1979" s="266" t="s">
        <v>1</v>
      </c>
      <c r="F1979" s="267" t="s">
        <v>183</v>
      </c>
      <c r="G1979" s="265"/>
      <c r="H1979" s="268">
        <v>238.471</v>
      </c>
      <c r="I1979" s="269"/>
      <c r="J1979" s="265"/>
      <c r="K1979" s="265"/>
      <c r="L1979" s="270"/>
      <c r="M1979" s="271"/>
      <c r="N1979" s="272"/>
      <c r="O1979" s="272"/>
      <c r="P1979" s="272"/>
      <c r="Q1979" s="272"/>
      <c r="R1979" s="272"/>
      <c r="S1979" s="272"/>
      <c r="T1979" s="273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74" t="s">
        <v>178</v>
      </c>
      <c r="AU1979" s="274" t="s">
        <v>89</v>
      </c>
      <c r="AV1979" s="15" t="s">
        <v>176</v>
      </c>
      <c r="AW1979" s="15" t="s">
        <v>36</v>
      </c>
      <c r="AX1979" s="15" t="s">
        <v>87</v>
      </c>
      <c r="AY1979" s="274" t="s">
        <v>170</v>
      </c>
    </row>
    <row r="1980" s="2" customFormat="1" ht="24.15" customHeight="1">
      <c r="A1980" s="39"/>
      <c r="B1980" s="40"/>
      <c r="C1980" s="286" t="s">
        <v>1785</v>
      </c>
      <c r="D1980" s="286" t="s">
        <v>312</v>
      </c>
      <c r="E1980" s="287" t="s">
        <v>1786</v>
      </c>
      <c r="F1980" s="288" t="s">
        <v>1787</v>
      </c>
      <c r="G1980" s="289" t="s">
        <v>175</v>
      </c>
      <c r="H1980" s="290">
        <v>267.92200000000003</v>
      </c>
      <c r="I1980" s="291"/>
      <c r="J1980" s="292">
        <f>ROUND(I1980*H1980,2)</f>
        <v>0</v>
      </c>
      <c r="K1980" s="293"/>
      <c r="L1980" s="294"/>
      <c r="M1980" s="295" t="s">
        <v>1</v>
      </c>
      <c r="N1980" s="296" t="s">
        <v>44</v>
      </c>
      <c r="O1980" s="92"/>
      <c r="P1980" s="238">
        <f>O1980*H1980</f>
        <v>0</v>
      </c>
      <c r="Q1980" s="238">
        <v>0.00011</v>
      </c>
      <c r="R1980" s="238">
        <f>Q1980*H1980</f>
        <v>0.029471420000000005</v>
      </c>
      <c r="S1980" s="238">
        <v>0</v>
      </c>
      <c r="T1980" s="239">
        <f>S1980*H1980</f>
        <v>0</v>
      </c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R1980" s="240" t="s">
        <v>366</v>
      </c>
      <c r="AT1980" s="240" t="s">
        <v>312</v>
      </c>
      <c r="AU1980" s="240" t="s">
        <v>89</v>
      </c>
      <c r="AY1980" s="18" t="s">
        <v>170</v>
      </c>
      <c r="BE1980" s="241">
        <f>IF(N1980="základní",J1980,0)</f>
        <v>0</v>
      </c>
      <c r="BF1980" s="241">
        <f>IF(N1980="snížená",J1980,0)</f>
        <v>0</v>
      </c>
      <c r="BG1980" s="241">
        <f>IF(N1980="zákl. přenesená",J1980,0)</f>
        <v>0</v>
      </c>
      <c r="BH1980" s="241">
        <f>IF(N1980="sníž. přenesená",J1980,0)</f>
        <v>0</v>
      </c>
      <c r="BI1980" s="241">
        <f>IF(N1980="nulová",J1980,0)</f>
        <v>0</v>
      </c>
      <c r="BJ1980" s="18" t="s">
        <v>87</v>
      </c>
      <c r="BK1980" s="241">
        <f>ROUND(I1980*H1980,2)</f>
        <v>0</v>
      </c>
      <c r="BL1980" s="18" t="s">
        <v>273</v>
      </c>
      <c r="BM1980" s="240" t="s">
        <v>1788</v>
      </c>
    </row>
    <row r="1981" s="14" customFormat="1">
      <c r="A1981" s="14"/>
      <c r="B1981" s="253"/>
      <c r="C1981" s="254"/>
      <c r="D1981" s="244" t="s">
        <v>178</v>
      </c>
      <c r="E1981" s="254"/>
      <c r="F1981" s="256" t="s">
        <v>1789</v>
      </c>
      <c r="G1981" s="254"/>
      <c r="H1981" s="257">
        <v>267.92200000000003</v>
      </c>
      <c r="I1981" s="258"/>
      <c r="J1981" s="254"/>
      <c r="K1981" s="254"/>
      <c r="L1981" s="259"/>
      <c r="M1981" s="260"/>
      <c r="N1981" s="261"/>
      <c r="O1981" s="261"/>
      <c r="P1981" s="261"/>
      <c r="Q1981" s="261"/>
      <c r="R1981" s="261"/>
      <c r="S1981" s="261"/>
      <c r="T1981" s="26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3" t="s">
        <v>178</v>
      </c>
      <c r="AU1981" s="263" t="s">
        <v>89</v>
      </c>
      <c r="AV1981" s="14" t="s">
        <v>89</v>
      </c>
      <c r="AW1981" s="14" t="s">
        <v>4</v>
      </c>
      <c r="AX1981" s="14" t="s">
        <v>87</v>
      </c>
      <c r="AY1981" s="263" t="s">
        <v>170</v>
      </c>
    </row>
    <row r="1982" s="2" customFormat="1" ht="14.4" customHeight="1">
      <c r="A1982" s="39"/>
      <c r="B1982" s="40"/>
      <c r="C1982" s="228" t="s">
        <v>1790</v>
      </c>
      <c r="D1982" s="228" t="s">
        <v>172</v>
      </c>
      <c r="E1982" s="229" t="s">
        <v>1791</v>
      </c>
      <c r="F1982" s="230" t="s">
        <v>1792</v>
      </c>
      <c r="G1982" s="231" t="s">
        <v>175</v>
      </c>
      <c r="H1982" s="232">
        <v>1.4099999999999999</v>
      </c>
      <c r="I1982" s="233"/>
      <c r="J1982" s="234">
        <f>ROUND(I1982*H1982,2)</f>
        <v>0</v>
      </c>
      <c r="K1982" s="235"/>
      <c r="L1982" s="45"/>
      <c r="M1982" s="236" t="s">
        <v>1</v>
      </c>
      <c r="N1982" s="237" t="s">
        <v>44</v>
      </c>
      <c r="O1982" s="92"/>
      <c r="P1982" s="238">
        <f>O1982*H1982</f>
        <v>0</v>
      </c>
      <c r="Q1982" s="238">
        <v>0.00072000000000000005</v>
      </c>
      <c r="R1982" s="238">
        <f>Q1982*H1982</f>
        <v>0.0010152</v>
      </c>
      <c r="S1982" s="238">
        <v>0</v>
      </c>
      <c r="T1982" s="239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40" t="s">
        <v>273</v>
      </c>
      <c r="AT1982" s="240" t="s">
        <v>172</v>
      </c>
      <c r="AU1982" s="240" t="s">
        <v>89</v>
      </c>
      <c r="AY1982" s="18" t="s">
        <v>170</v>
      </c>
      <c r="BE1982" s="241">
        <f>IF(N1982="základní",J1982,0)</f>
        <v>0</v>
      </c>
      <c r="BF1982" s="241">
        <f>IF(N1982="snížená",J1982,0)</f>
        <v>0</v>
      </c>
      <c r="BG1982" s="241">
        <f>IF(N1982="zákl. přenesená",J1982,0)</f>
        <v>0</v>
      </c>
      <c r="BH1982" s="241">
        <f>IF(N1982="sníž. přenesená",J1982,0)</f>
        <v>0</v>
      </c>
      <c r="BI1982" s="241">
        <f>IF(N1982="nulová",J1982,0)</f>
        <v>0</v>
      </c>
      <c r="BJ1982" s="18" t="s">
        <v>87</v>
      </c>
      <c r="BK1982" s="241">
        <f>ROUND(I1982*H1982,2)</f>
        <v>0</v>
      </c>
      <c r="BL1982" s="18" t="s">
        <v>273</v>
      </c>
      <c r="BM1982" s="240" t="s">
        <v>1793</v>
      </c>
    </row>
    <row r="1983" s="13" customFormat="1">
      <c r="A1983" s="13"/>
      <c r="B1983" s="242"/>
      <c r="C1983" s="243"/>
      <c r="D1983" s="244" t="s">
        <v>178</v>
      </c>
      <c r="E1983" s="245" t="s">
        <v>1</v>
      </c>
      <c r="F1983" s="246" t="s">
        <v>524</v>
      </c>
      <c r="G1983" s="243"/>
      <c r="H1983" s="245" t="s">
        <v>1</v>
      </c>
      <c r="I1983" s="247"/>
      <c r="J1983" s="243"/>
      <c r="K1983" s="243"/>
      <c r="L1983" s="248"/>
      <c r="M1983" s="249"/>
      <c r="N1983" s="250"/>
      <c r="O1983" s="250"/>
      <c r="P1983" s="250"/>
      <c r="Q1983" s="250"/>
      <c r="R1983" s="250"/>
      <c r="S1983" s="250"/>
      <c r="T1983" s="25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2" t="s">
        <v>178</v>
      </c>
      <c r="AU1983" s="252" t="s">
        <v>89</v>
      </c>
      <c r="AV1983" s="13" t="s">
        <v>87</v>
      </c>
      <c r="AW1983" s="13" t="s">
        <v>36</v>
      </c>
      <c r="AX1983" s="13" t="s">
        <v>79</v>
      </c>
      <c r="AY1983" s="252" t="s">
        <v>170</v>
      </c>
    </row>
    <row r="1984" s="13" customFormat="1">
      <c r="A1984" s="13"/>
      <c r="B1984" s="242"/>
      <c r="C1984" s="243"/>
      <c r="D1984" s="244" t="s">
        <v>178</v>
      </c>
      <c r="E1984" s="245" t="s">
        <v>1</v>
      </c>
      <c r="F1984" s="246" t="s">
        <v>747</v>
      </c>
      <c r="G1984" s="243"/>
      <c r="H1984" s="245" t="s">
        <v>1</v>
      </c>
      <c r="I1984" s="247"/>
      <c r="J1984" s="243"/>
      <c r="K1984" s="243"/>
      <c r="L1984" s="248"/>
      <c r="M1984" s="249"/>
      <c r="N1984" s="250"/>
      <c r="O1984" s="250"/>
      <c r="P1984" s="250"/>
      <c r="Q1984" s="250"/>
      <c r="R1984" s="250"/>
      <c r="S1984" s="250"/>
      <c r="T1984" s="25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2" t="s">
        <v>178</v>
      </c>
      <c r="AU1984" s="252" t="s">
        <v>89</v>
      </c>
      <c r="AV1984" s="13" t="s">
        <v>87</v>
      </c>
      <c r="AW1984" s="13" t="s">
        <v>36</v>
      </c>
      <c r="AX1984" s="13" t="s">
        <v>79</v>
      </c>
      <c r="AY1984" s="252" t="s">
        <v>170</v>
      </c>
    </row>
    <row r="1985" s="13" customFormat="1">
      <c r="A1985" s="13"/>
      <c r="B1985" s="242"/>
      <c r="C1985" s="243"/>
      <c r="D1985" s="244" t="s">
        <v>178</v>
      </c>
      <c r="E1985" s="245" t="s">
        <v>1</v>
      </c>
      <c r="F1985" s="246" t="s">
        <v>1794</v>
      </c>
      <c r="G1985" s="243"/>
      <c r="H1985" s="245" t="s">
        <v>1</v>
      </c>
      <c r="I1985" s="247"/>
      <c r="J1985" s="243"/>
      <c r="K1985" s="243"/>
      <c r="L1985" s="248"/>
      <c r="M1985" s="249"/>
      <c r="N1985" s="250"/>
      <c r="O1985" s="250"/>
      <c r="P1985" s="250"/>
      <c r="Q1985" s="250"/>
      <c r="R1985" s="250"/>
      <c r="S1985" s="250"/>
      <c r="T1985" s="25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2" t="s">
        <v>178</v>
      </c>
      <c r="AU1985" s="252" t="s">
        <v>89</v>
      </c>
      <c r="AV1985" s="13" t="s">
        <v>87</v>
      </c>
      <c r="AW1985" s="13" t="s">
        <v>36</v>
      </c>
      <c r="AX1985" s="13" t="s">
        <v>79</v>
      </c>
      <c r="AY1985" s="252" t="s">
        <v>170</v>
      </c>
    </row>
    <row r="1986" s="14" customFormat="1">
      <c r="A1986" s="14"/>
      <c r="B1986" s="253"/>
      <c r="C1986" s="254"/>
      <c r="D1986" s="244" t="s">
        <v>178</v>
      </c>
      <c r="E1986" s="255" t="s">
        <v>1</v>
      </c>
      <c r="F1986" s="256" t="s">
        <v>1795</v>
      </c>
      <c r="G1986" s="254"/>
      <c r="H1986" s="257">
        <v>1.4099999999999999</v>
      </c>
      <c r="I1986" s="258"/>
      <c r="J1986" s="254"/>
      <c r="K1986" s="254"/>
      <c r="L1986" s="259"/>
      <c r="M1986" s="260"/>
      <c r="N1986" s="261"/>
      <c r="O1986" s="261"/>
      <c r="P1986" s="261"/>
      <c r="Q1986" s="261"/>
      <c r="R1986" s="261"/>
      <c r="S1986" s="261"/>
      <c r="T1986" s="26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3" t="s">
        <v>178</v>
      </c>
      <c r="AU1986" s="263" t="s">
        <v>89</v>
      </c>
      <c r="AV1986" s="14" t="s">
        <v>89</v>
      </c>
      <c r="AW1986" s="14" t="s">
        <v>36</v>
      </c>
      <c r="AX1986" s="14" t="s">
        <v>79</v>
      </c>
      <c r="AY1986" s="263" t="s">
        <v>170</v>
      </c>
    </row>
    <row r="1987" s="15" customFormat="1">
      <c r="A1987" s="15"/>
      <c r="B1987" s="264"/>
      <c r="C1987" s="265"/>
      <c r="D1987" s="244" t="s">
        <v>178</v>
      </c>
      <c r="E1987" s="266" t="s">
        <v>1</v>
      </c>
      <c r="F1987" s="267" t="s">
        <v>183</v>
      </c>
      <c r="G1987" s="265"/>
      <c r="H1987" s="268">
        <v>1.4099999999999999</v>
      </c>
      <c r="I1987" s="269"/>
      <c r="J1987" s="265"/>
      <c r="K1987" s="265"/>
      <c r="L1987" s="270"/>
      <c r="M1987" s="271"/>
      <c r="N1987" s="272"/>
      <c r="O1987" s="272"/>
      <c r="P1987" s="272"/>
      <c r="Q1987" s="272"/>
      <c r="R1987" s="272"/>
      <c r="S1987" s="272"/>
      <c r="T1987" s="273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74" t="s">
        <v>178</v>
      </c>
      <c r="AU1987" s="274" t="s">
        <v>89</v>
      </c>
      <c r="AV1987" s="15" t="s">
        <v>176</v>
      </c>
      <c r="AW1987" s="15" t="s">
        <v>36</v>
      </c>
      <c r="AX1987" s="15" t="s">
        <v>87</v>
      </c>
      <c r="AY1987" s="274" t="s">
        <v>170</v>
      </c>
    </row>
    <row r="1988" s="2" customFormat="1" ht="14.4" customHeight="1">
      <c r="A1988" s="39"/>
      <c r="B1988" s="40"/>
      <c r="C1988" s="286" t="s">
        <v>1796</v>
      </c>
      <c r="D1988" s="286" t="s">
        <v>312</v>
      </c>
      <c r="E1988" s="287" t="s">
        <v>1797</v>
      </c>
      <c r="F1988" s="288" t="s">
        <v>1798</v>
      </c>
      <c r="G1988" s="289" t="s">
        <v>175</v>
      </c>
      <c r="H1988" s="290">
        <v>1.6220000000000001</v>
      </c>
      <c r="I1988" s="291"/>
      <c r="J1988" s="292">
        <f>ROUND(I1988*H1988,2)</f>
        <v>0</v>
      </c>
      <c r="K1988" s="293"/>
      <c r="L1988" s="294"/>
      <c r="M1988" s="295" t="s">
        <v>1</v>
      </c>
      <c r="N1988" s="296" t="s">
        <v>44</v>
      </c>
      <c r="O1988" s="92"/>
      <c r="P1988" s="238">
        <f>O1988*H1988</f>
        <v>0</v>
      </c>
      <c r="Q1988" s="238">
        <v>0.0092999999999999992</v>
      </c>
      <c r="R1988" s="238">
        <f>Q1988*H1988</f>
        <v>0.0150846</v>
      </c>
      <c r="S1988" s="238">
        <v>0</v>
      </c>
      <c r="T1988" s="239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40" t="s">
        <v>366</v>
      </c>
      <c r="AT1988" s="240" t="s">
        <v>312</v>
      </c>
      <c r="AU1988" s="240" t="s">
        <v>89</v>
      </c>
      <c r="AY1988" s="18" t="s">
        <v>170</v>
      </c>
      <c r="BE1988" s="241">
        <f>IF(N1988="základní",J1988,0)</f>
        <v>0</v>
      </c>
      <c r="BF1988" s="241">
        <f>IF(N1988="snížená",J1988,0)</f>
        <v>0</v>
      </c>
      <c r="BG1988" s="241">
        <f>IF(N1988="zákl. přenesená",J1988,0)</f>
        <v>0</v>
      </c>
      <c r="BH1988" s="241">
        <f>IF(N1988="sníž. přenesená",J1988,0)</f>
        <v>0</v>
      </c>
      <c r="BI1988" s="241">
        <f>IF(N1988="nulová",J1988,0)</f>
        <v>0</v>
      </c>
      <c r="BJ1988" s="18" t="s">
        <v>87</v>
      </c>
      <c r="BK1988" s="241">
        <f>ROUND(I1988*H1988,2)</f>
        <v>0</v>
      </c>
      <c r="BL1988" s="18" t="s">
        <v>273</v>
      </c>
      <c r="BM1988" s="240" t="s">
        <v>1799</v>
      </c>
    </row>
    <row r="1989" s="14" customFormat="1">
      <c r="A1989" s="14"/>
      <c r="B1989" s="253"/>
      <c r="C1989" s="254"/>
      <c r="D1989" s="244" t="s">
        <v>178</v>
      </c>
      <c r="E1989" s="254"/>
      <c r="F1989" s="256" t="s">
        <v>1800</v>
      </c>
      <c r="G1989" s="254"/>
      <c r="H1989" s="257">
        <v>1.6220000000000001</v>
      </c>
      <c r="I1989" s="258"/>
      <c r="J1989" s="254"/>
      <c r="K1989" s="254"/>
      <c r="L1989" s="259"/>
      <c r="M1989" s="260"/>
      <c r="N1989" s="261"/>
      <c r="O1989" s="261"/>
      <c r="P1989" s="261"/>
      <c r="Q1989" s="261"/>
      <c r="R1989" s="261"/>
      <c r="S1989" s="261"/>
      <c r="T1989" s="26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63" t="s">
        <v>178</v>
      </c>
      <c r="AU1989" s="263" t="s">
        <v>89</v>
      </c>
      <c r="AV1989" s="14" t="s">
        <v>89</v>
      </c>
      <c r="AW1989" s="14" t="s">
        <v>4</v>
      </c>
      <c r="AX1989" s="14" t="s">
        <v>87</v>
      </c>
      <c r="AY1989" s="263" t="s">
        <v>170</v>
      </c>
    </row>
    <row r="1990" s="2" customFormat="1" ht="37.8" customHeight="1">
      <c r="A1990" s="39"/>
      <c r="B1990" s="40"/>
      <c r="C1990" s="228" t="s">
        <v>1801</v>
      </c>
      <c r="D1990" s="228" t="s">
        <v>172</v>
      </c>
      <c r="E1990" s="229" t="s">
        <v>1802</v>
      </c>
      <c r="F1990" s="230" t="s">
        <v>1803</v>
      </c>
      <c r="G1990" s="231" t="s">
        <v>352</v>
      </c>
      <c r="H1990" s="232">
        <v>25.149999999999999</v>
      </c>
      <c r="I1990" s="233"/>
      <c r="J1990" s="234">
        <f>ROUND(I1990*H1990,2)</f>
        <v>0</v>
      </c>
      <c r="K1990" s="235"/>
      <c r="L1990" s="45"/>
      <c r="M1990" s="236" t="s">
        <v>1</v>
      </c>
      <c r="N1990" s="237" t="s">
        <v>44</v>
      </c>
      <c r="O1990" s="92"/>
      <c r="P1990" s="238">
        <f>O1990*H1990</f>
        <v>0</v>
      </c>
      <c r="Q1990" s="238">
        <v>0.016660000000000001</v>
      </c>
      <c r="R1990" s="238">
        <f>Q1990*H1990</f>
        <v>0.41899900000000001</v>
      </c>
      <c r="S1990" s="238">
        <v>0</v>
      </c>
      <c r="T1990" s="239">
        <f>S1990*H1990</f>
        <v>0</v>
      </c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R1990" s="240" t="s">
        <v>273</v>
      </c>
      <c r="AT1990" s="240" t="s">
        <v>172</v>
      </c>
      <c r="AU1990" s="240" t="s">
        <v>89</v>
      </c>
      <c r="AY1990" s="18" t="s">
        <v>170</v>
      </c>
      <c r="BE1990" s="241">
        <f>IF(N1990="základní",J1990,0)</f>
        <v>0</v>
      </c>
      <c r="BF1990" s="241">
        <f>IF(N1990="snížená",J1990,0)</f>
        <v>0</v>
      </c>
      <c r="BG1990" s="241">
        <f>IF(N1990="zákl. přenesená",J1990,0)</f>
        <v>0</v>
      </c>
      <c r="BH1990" s="241">
        <f>IF(N1990="sníž. přenesená",J1990,0)</f>
        <v>0</v>
      </c>
      <c r="BI1990" s="241">
        <f>IF(N1990="nulová",J1990,0)</f>
        <v>0</v>
      </c>
      <c r="BJ1990" s="18" t="s">
        <v>87</v>
      </c>
      <c r="BK1990" s="241">
        <f>ROUND(I1990*H1990,2)</f>
        <v>0</v>
      </c>
      <c r="BL1990" s="18" t="s">
        <v>273</v>
      </c>
      <c r="BM1990" s="240" t="s">
        <v>1804</v>
      </c>
    </row>
    <row r="1991" s="13" customFormat="1">
      <c r="A1991" s="13"/>
      <c r="B1991" s="242"/>
      <c r="C1991" s="243"/>
      <c r="D1991" s="244" t="s">
        <v>178</v>
      </c>
      <c r="E1991" s="245" t="s">
        <v>1</v>
      </c>
      <c r="F1991" s="246" t="s">
        <v>1805</v>
      </c>
      <c r="G1991" s="243"/>
      <c r="H1991" s="245" t="s">
        <v>1</v>
      </c>
      <c r="I1991" s="247"/>
      <c r="J1991" s="243"/>
      <c r="K1991" s="243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2" t="s">
        <v>178</v>
      </c>
      <c r="AU1991" s="252" t="s">
        <v>89</v>
      </c>
      <c r="AV1991" s="13" t="s">
        <v>87</v>
      </c>
      <c r="AW1991" s="13" t="s">
        <v>36</v>
      </c>
      <c r="AX1991" s="13" t="s">
        <v>79</v>
      </c>
      <c r="AY1991" s="252" t="s">
        <v>170</v>
      </c>
    </row>
    <row r="1992" s="14" customFormat="1">
      <c r="A1992" s="14"/>
      <c r="B1992" s="253"/>
      <c r="C1992" s="254"/>
      <c r="D1992" s="244" t="s">
        <v>178</v>
      </c>
      <c r="E1992" s="255" t="s">
        <v>1</v>
      </c>
      <c r="F1992" s="256" t="s">
        <v>1806</v>
      </c>
      <c r="G1992" s="254"/>
      <c r="H1992" s="257">
        <v>22.149999999999999</v>
      </c>
      <c r="I1992" s="258"/>
      <c r="J1992" s="254"/>
      <c r="K1992" s="254"/>
      <c r="L1992" s="259"/>
      <c r="M1992" s="260"/>
      <c r="N1992" s="261"/>
      <c r="O1992" s="261"/>
      <c r="P1992" s="261"/>
      <c r="Q1992" s="261"/>
      <c r="R1992" s="261"/>
      <c r="S1992" s="261"/>
      <c r="T1992" s="26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63" t="s">
        <v>178</v>
      </c>
      <c r="AU1992" s="263" t="s">
        <v>89</v>
      </c>
      <c r="AV1992" s="14" t="s">
        <v>89</v>
      </c>
      <c r="AW1992" s="14" t="s">
        <v>36</v>
      </c>
      <c r="AX1992" s="14" t="s">
        <v>79</v>
      </c>
      <c r="AY1992" s="263" t="s">
        <v>170</v>
      </c>
    </row>
    <row r="1993" s="16" customFormat="1">
      <c r="A1993" s="16"/>
      <c r="B1993" s="275"/>
      <c r="C1993" s="276"/>
      <c r="D1993" s="244" t="s">
        <v>178</v>
      </c>
      <c r="E1993" s="277" t="s">
        <v>1</v>
      </c>
      <c r="F1993" s="278" t="s">
        <v>221</v>
      </c>
      <c r="G1993" s="276"/>
      <c r="H1993" s="279">
        <v>22.149999999999999</v>
      </c>
      <c r="I1993" s="280"/>
      <c r="J1993" s="276"/>
      <c r="K1993" s="276"/>
      <c r="L1993" s="281"/>
      <c r="M1993" s="282"/>
      <c r="N1993" s="283"/>
      <c r="O1993" s="283"/>
      <c r="P1993" s="283"/>
      <c r="Q1993" s="283"/>
      <c r="R1993" s="283"/>
      <c r="S1993" s="283"/>
      <c r="T1993" s="284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T1993" s="285" t="s">
        <v>178</v>
      </c>
      <c r="AU1993" s="285" t="s">
        <v>89</v>
      </c>
      <c r="AV1993" s="16" t="s">
        <v>189</v>
      </c>
      <c r="AW1993" s="16" t="s">
        <v>36</v>
      </c>
      <c r="AX1993" s="16" t="s">
        <v>79</v>
      </c>
      <c r="AY1993" s="285" t="s">
        <v>170</v>
      </c>
    </row>
    <row r="1994" s="13" customFormat="1">
      <c r="A1994" s="13"/>
      <c r="B1994" s="242"/>
      <c r="C1994" s="243"/>
      <c r="D1994" s="244" t="s">
        <v>178</v>
      </c>
      <c r="E1994" s="245" t="s">
        <v>1</v>
      </c>
      <c r="F1994" s="246" t="s">
        <v>1807</v>
      </c>
      <c r="G1994" s="243"/>
      <c r="H1994" s="245" t="s">
        <v>1</v>
      </c>
      <c r="I1994" s="247"/>
      <c r="J1994" s="243"/>
      <c r="K1994" s="243"/>
      <c r="L1994" s="248"/>
      <c r="M1994" s="249"/>
      <c r="N1994" s="250"/>
      <c r="O1994" s="250"/>
      <c r="P1994" s="250"/>
      <c r="Q1994" s="250"/>
      <c r="R1994" s="250"/>
      <c r="S1994" s="250"/>
      <c r="T1994" s="25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2" t="s">
        <v>178</v>
      </c>
      <c r="AU1994" s="252" t="s">
        <v>89</v>
      </c>
      <c r="AV1994" s="13" t="s">
        <v>87</v>
      </c>
      <c r="AW1994" s="13" t="s">
        <v>36</v>
      </c>
      <c r="AX1994" s="13" t="s">
        <v>79</v>
      </c>
      <c r="AY1994" s="252" t="s">
        <v>170</v>
      </c>
    </row>
    <row r="1995" s="13" customFormat="1">
      <c r="A1995" s="13"/>
      <c r="B1995" s="242"/>
      <c r="C1995" s="243"/>
      <c r="D1995" s="244" t="s">
        <v>178</v>
      </c>
      <c r="E1995" s="245" t="s">
        <v>1</v>
      </c>
      <c r="F1995" s="246" t="s">
        <v>582</v>
      </c>
      <c r="G1995" s="243"/>
      <c r="H1995" s="245" t="s">
        <v>1</v>
      </c>
      <c r="I1995" s="247"/>
      <c r="J1995" s="243"/>
      <c r="K1995" s="243"/>
      <c r="L1995" s="248"/>
      <c r="M1995" s="249"/>
      <c r="N1995" s="250"/>
      <c r="O1995" s="250"/>
      <c r="P1995" s="250"/>
      <c r="Q1995" s="250"/>
      <c r="R1995" s="250"/>
      <c r="S1995" s="250"/>
      <c r="T1995" s="25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2" t="s">
        <v>178</v>
      </c>
      <c r="AU1995" s="252" t="s">
        <v>89</v>
      </c>
      <c r="AV1995" s="13" t="s">
        <v>87</v>
      </c>
      <c r="AW1995" s="13" t="s">
        <v>36</v>
      </c>
      <c r="AX1995" s="13" t="s">
        <v>79</v>
      </c>
      <c r="AY1995" s="252" t="s">
        <v>170</v>
      </c>
    </row>
    <row r="1996" s="14" customFormat="1">
      <c r="A1996" s="14"/>
      <c r="B1996" s="253"/>
      <c r="C1996" s="254"/>
      <c r="D1996" s="244" t="s">
        <v>178</v>
      </c>
      <c r="E1996" s="255" t="s">
        <v>1</v>
      </c>
      <c r="F1996" s="256" t="s">
        <v>1808</v>
      </c>
      <c r="G1996" s="254"/>
      <c r="H1996" s="257">
        <v>3</v>
      </c>
      <c r="I1996" s="258"/>
      <c r="J1996" s="254"/>
      <c r="K1996" s="254"/>
      <c r="L1996" s="259"/>
      <c r="M1996" s="260"/>
      <c r="N1996" s="261"/>
      <c r="O1996" s="261"/>
      <c r="P1996" s="261"/>
      <c r="Q1996" s="261"/>
      <c r="R1996" s="261"/>
      <c r="S1996" s="261"/>
      <c r="T1996" s="26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63" t="s">
        <v>178</v>
      </c>
      <c r="AU1996" s="263" t="s">
        <v>89</v>
      </c>
      <c r="AV1996" s="14" t="s">
        <v>89</v>
      </c>
      <c r="AW1996" s="14" t="s">
        <v>36</v>
      </c>
      <c r="AX1996" s="14" t="s">
        <v>79</v>
      </c>
      <c r="AY1996" s="263" t="s">
        <v>170</v>
      </c>
    </row>
    <row r="1997" s="16" customFormat="1">
      <c r="A1997" s="16"/>
      <c r="B1997" s="275"/>
      <c r="C1997" s="276"/>
      <c r="D1997" s="244" t="s">
        <v>178</v>
      </c>
      <c r="E1997" s="277" t="s">
        <v>1</v>
      </c>
      <c r="F1997" s="278" t="s">
        <v>221</v>
      </c>
      <c r="G1997" s="276"/>
      <c r="H1997" s="279">
        <v>3</v>
      </c>
      <c r="I1997" s="280"/>
      <c r="J1997" s="276"/>
      <c r="K1997" s="276"/>
      <c r="L1997" s="281"/>
      <c r="M1997" s="282"/>
      <c r="N1997" s="283"/>
      <c r="O1997" s="283"/>
      <c r="P1997" s="283"/>
      <c r="Q1997" s="283"/>
      <c r="R1997" s="283"/>
      <c r="S1997" s="283"/>
      <c r="T1997" s="284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85" t="s">
        <v>178</v>
      </c>
      <c r="AU1997" s="285" t="s">
        <v>89</v>
      </c>
      <c r="AV1997" s="16" t="s">
        <v>189</v>
      </c>
      <c r="AW1997" s="16" t="s">
        <v>36</v>
      </c>
      <c r="AX1997" s="16" t="s">
        <v>79</v>
      </c>
      <c r="AY1997" s="285" t="s">
        <v>170</v>
      </c>
    </row>
    <row r="1998" s="15" customFormat="1">
      <c r="A1998" s="15"/>
      <c r="B1998" s="264"/>
      <c r="C1998" s="265"/>
      <c r="D1998" s="244" t="s">
        <v>178</v>
      </c>
      <c r="E1998" s="266" t="s">
        <v>1</v>
      </c>
      <c r="F1998" s="267" t="s">
        <v>183</v>
      </c>
      <c r="G1998" s="265"/>
      <c r="H1998" s="268">
        <v>25.149999999999999</v>
      </c>
      <c r="I1998" s="269"/>
      <c r="J1998" s="265"/>
      <c r="K1998" s="265"/>
      <c r="L1998" s="270"/>
      <c r="M1998" s="271"/>
      <c r="N1998" s="272"/>
      <c r="O1998" s="272"/>
      <c r="P1998" s="272"/>
      <c r="Q1998" s="272"/>
      <c r="R1998" s="272"/>
      <c r="S1998" s="272"/>
      <c r="T1998" s="273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74" t="s">
        <v>178</v>
      </c>
      <c r="AU1998" s="274" t="s">
        <v>89</v>
      </c>
      <c r="AV1998" s="15" t="s">
        <v>176</v>
      </c>
      <c r="AW1998" s="15" t="s">
        <v>36</v>
      </c>
      <c r="AX1998" s="15" t="s">
        <v>87</v>
      </c>
      <c r="AY1998" s="274" t="s">
        <v>170</v>
      </c>
    </row>
    <row r="1999" s="2" customFormat="1" ht="37.8" customHeight="1">
      <c r="A1999" s="39"/>
      <c r="B1999" s="40"/>
      <c r="C1999" s="228" t="s">
        <v>1809</v>
      </c>
      <c r="D1999" s="228" t="s">
        <v>172</v>
      </c>
      <c r="E1999" s="229" t="s">
        <v>1810</v>
      </c>
      <c r="F1999" s="230" t="s">
        <v>1811</v>
      </c>
      <c r="G1999" s="231" t="s">
        <v>352</v>
      </c>
      <c r="H1999" s="232">
        <v>21.699999999999999</v>
      </c>
      <c r="I1999" s="233"/>
      <c r="J1999" s="234">
        <f>ROUND(I1999*H1999,2)</f>
        <v>0</v>
      </c>
      <c r="K1999" s="235"/>
      <c r="L1999" s="45"/>
      <c r="M1999" s="236" t="s">
        <v>1</v>
      </c>
      <c r="N1999" s="237" t="s">
        <v>44</v>
      </c>
      <c r="O1999" s="92"/>
      <c r="P1999" s="238">
        <f>O1999*H1999</f>
        <v>0</v>
      </c>
      <c r="Q1999" s="238">
        <v>0.021870000000000001</v>
      </c>
      <c r="R1999" s="238">
        <f>Q1999*H1999</f>
        <v>0.47457899999999997</v>
      </c>
      <c r="S1999" s="238">
        <v>0</v>
      </c>
      <c r="T1999" s="239">
        <f>S1999*H1999</f>
        <v>0</v>
      </c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R1999" s="240" t="s">
        <v>273</v>
      </c>
      <c r="AT1999" s="240" t="s">
        <v>172</v>
      </c>
      <c r="AU1999" s="240" t="s">
        <v>89</v>
      </c>
      <c r="AY1999" s="18" t="s">
        <v>170</v>
      </c>
      <c r="BE1999" s="241">
        <f>IF(N1999="základní",J1999,0)</f>
        <v>0</v>
      </c>
      <c r="BF1999" s="241">
        <f>IF(N1999="snížená",J1999,0)</f>
        <v>0</v>
      </c>
      <c r="BG1999" s="241">
        <f>IF(N1999="zákl. přenesená",J1999,0)</f>
        <v>0</v>
      </c>
      <c r="BH1999" s="241">
        <f>IF(N1999="sníž. přenesená",J1999,0)</f>
        <v>0</v>
      </c>
      <c r="BI1999" s="241">
        <f>IF(N1999="nulová",J1999,0)</f>
        <v>0</v>
      </c>
      <c r="BJ1999" s="18" t="s">
        <v>87</v>
      </c>
      <c r="BK1999" s="241">
        <f>ROUND(I1999*H1999,2)</f>
        <v>0</v>
      </c>
      <c r="BL1999" s="18" t="s">
        <v>273</v>
      </c>
      <c r="BM1999" s="240" t="s">
        <v>1812</v>
      </c>
    </row>
    <row r="2000" s="13" customFormat="1">
      <c r="A2000" s="13"/>
      <c r="B2000" s="242"/>
      <c r="C2000" s="243"/>
      <c r="D2000" s="244" t="s">
        <v>178</v>
      </c>
      <c r="E2000" s="245" t="s">
        <v>1</v>
      </c>
      <c r="F2000" s="246" t="s">
        <v>524</v>
      </c>
      <c r="G2000" s="243"/>
      <c r="H2000" s="245" t="s">
        <v>1</v>
      </c>
      <c r="I2000" s="247"/>
      <c r="J2000" s="243"/>
      <c r="K2000" s="243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2" t="s">
        <v>178</v>
      </c>
      <c r="AU2000" s="252" t="s">
        <v>89</v>
      </c>
      <c r="AV2000" s="13" t="s">
        <v>87</v>
      </c>
      <c r="AW2000" s="13" t="s">
        <v>36</v>
      </c>
      <c r="AX2000" s="13" t="s">
        <v>79</v>
      </c>
      <c r="AY2000" s="252" t="s">
        <v>170</v>
      </c>
    </row>
    <row r="2001" s="13" customFormat="1">
      <c r="A2001" s="13"/>
      <c r="B2001" s="242"/>
      <c r="C2001" s="243"/>
      <c r="D2001" s="244" t="s">
        <v>178</v>
      </c>
      <c r="E2001" s="245" t="s">
        <v>1</v>
      </c>
      <c r="F2001" s="246" t="s">
        <v>577</v>
      </c>
      <c r="G2001" s="243"/>
      <c r="H2001" s="245" t="s">
        <v>1</v>
      </c>
      <c r="I2001" s="247"/>
      <c r="J2001" s="243"/>
      <c r="K2001" s="243"/>
      <c r="L2001" s="248"/>
      <c r="M2001" s="249"/>
      <c r="N2001" s="250"/>
      <c r="O2001" s="250"/>
      <c r="P2001" s="250"/>
      <c r="Q2001" s="250"/>
      <c r="R2001" s="250"/>
      <c r="S2001" s="250"/>
      <c r="T2001" s="25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2" t="s">
        <v>178</v>
      </c>
      <c r="AU2001" s="252" t="s">
        <v>89</v>
      </c>
      <c r="AV2001" s="13" t="s">
        <v>87</v>
      </c>
      <c r="AW2001" s="13" t="s">
        <v>36</v>
      </c>
      <c r="AX2001" s="13" t="s">
        <v>79</v>
      </c>
      <c r="AY2001" s="252" t="s">
        <v>170</v>
      </c>
    </row>
    <row r="2002" s="13" customFormat="1">
      <c r="A2002" s="13"/>
      <c r="B2002" s="242"/>
      <c r="C2002" s="243"/>
      <c r="D2002" s="244" t="s">
        <v>178</v>
      </c>
      <c r="E2002" s="245" t="s">
        <v>1</v>
      </c>
      <c r="F2002" s="246" t="s">
        <v>1813</v>
      </c>
      <c r="G2002" s="243"/>
      <c r="H2002" s="245" t="s">
        <v>1</v>
      </c>
      <c r="I2002" s="247"/>
      <c r="J2002" s="243"/>
      <c r="K2002" s="243"/>
      <c r="L2002" s="248"/>
      <c r="M2002" s="249"/>
      <c r="N2002" s="250"/>
      <c r="O2002" s="250"/>
      <c r="P2002" s="250"/>
      <c r="Q2002" s="250"/>
      <c r="R2002" s="250"/>
      <c r="S2002" s="250"/>
      <c r="T2002" s="25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2" t="s">
        <v>178</v>
      </c>
      <c r="AU2002" s="252" t="s">
        <v>89</v>
      </c>
      <c r="AV2002" s="13" t="s">
        <v>87</v>
      </c>
      <c r="AW2002" s="13" t="s">
        <v>36</v>
      </c>
      <c r="AX2002" s="13" t="s">
        <v>79</v>
      </c>
      <c r="AY2002" s="252" t="s">
        <v>170</v>
      </c>
    </row>
    <row r="2003" s="14" customFormat="1">
      <c r="A2003" s="14"/>
      <c r="B2003" s="253"/>
      <c r="C2003" s="254"/>
      <c r="D2003" s="244" t="s">
        <v>178</v>
      </c>
      <c r="E2003" s="255" t="s">
        <v>1</v>
      </c>
      <c r="F2003" s="256" t="s">
        <v>1814</v>
      </c>
      <c r="G2003" s="254"/>
      <c r="H2003" s="257">
        <v>10.5</v>
      </c>
      <c r="I2003" s="258"/>
      <c r="J2003" s="254"/>
      <c r="K2003" s="254"/>
      <c r="L2003" s="259"/>
      <c r="M2003" s="260"/>
      <c r="N2003" s="261"/>
      <c r="O2003" s="261"/>
      <c r="P2003" s="261"/>
      <c r="Q2003" s="261"/>
      <c r="R2003" s="261"/>
      <c r="S2003" s="261"/>
      <c r="T2003" s="26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3" t="s">
        <v>178</v>
      </c>
      <c r="AU2003" s="263" t="s">
        <v>89</v>
      </c>
      <c r="AV2003" s="14" t="s">
        <v>89</v>
      </c>
      <c r="AW2003" s="14" t="s">
        <v>36</v>
      </c>
      <c r="AX2003" s="14" t="s">
        <v>79</v>
      </c>
      <c r="AY2003" s="263" t="s">
        <v>170</v>
      </c>
    </row>
    <row r="2004" s="13" customFormat="1">
      <c r="A2004" s="13"/>
      <c r="B2004" s="242"/>
      <c r="C2004" s="243"/>
      <c r="D2004" s="244" t="s">
        <v>178</v>
      </c>
      <c r="E2004" s="245" t="s">
        <v>1</v>
      </c>
      <c r="F2004" s="246" t="s">
        <v>1815</v>
      </c>
      <c r="G2004" s="243"/>
      <c r="H2004" s="245" t="s">
        <v>1</v>
      </c>
      <c r="I2004" s="247"/>
      <c r="J2004" s="243"/>
      <c r="K2004" s="243"/>
      <c r="L2004" s="248"/>
      <c r="M2004" s="249"/>
      <c r="N2004" s="250"/>
      <c r="O2004" s="250"/>
      <c r="P2004" s="250"/>
      <c r="Q2004" s="250"/>
      <c r="R2004" s="250"/>
      <c r="S2004" s="250"/>
      <c r="T2004" s="25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2" t="s">
        <v>178</v>
      </c>
      <c r="AU2004" s="252" t="s">
        <v>89</v>
      </c>
      <c r="AV2004" s="13" t="s">
        <v>87</v>
      </c>
      <c r="AW2004" s="13" t="s">
        <v>36</v>
      </c>
      <c r="AX2004" s="13" t="s">
        <v>79</v>
      </c>
      <c r="AY2004" s="252" t="s">
        <v>170</v>
      </c>
    </row>
    <row r="2005" s="14" customFormat="1">
      <c r="A2005" s="14"/>
      <c r="B2005" s="253"/>
      <c r="C2005" s="254"/>
      <c r="D2005" s="244" t="s">
        <v>178</v>
      </c>
      <c r="E2005" s="255" t="s">
        <v>1</v>
      </c>
      <c r="F2005" s="256" t="s">
        <v>1816</v>
      </c>
      <c r="G2005" s="254"/>
      <c r="H2005" s="257">
        <v>2.2000000000000002</v>
      </c>
      <c r="I2005" s="258"/>
      <c r="J2005" s="254"/>
      <c r="K2005" s="254"/>
      <c r="L2005" s="259"/>
      <c r="M2005" s="260"/>
      <c r="N2005" s="261"/>
      <c r="O2005" s="261"/>
      <c r="P2005" s="261"/>
      <c r="Q2005" s="261"/>
      <c r="R2005" s="261"/>
      <c r="S2005" s="261"/>
      <c r="T2005" s="26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3" t="s">
        <v>178</v>
      </c>
      <c r="AU2005" s="263" t="s">
        <v>89</v>
      </c>
      <c r="AV2005" s="14" t="s">
        <v>89</v>
      </c>
      <c r="AW2005" s="14" t="s">
        <v>36</v>
      </c>
      <c r="AX2005" s="14" t="s">
        <v>79</v>
      </c>
      <c r="AY2005" s="263" t="s">
        <v>170</v>
      </c>
    </row>
    <row r="2006" s="16" customFormat="1">
      <c r="A2006" s="16"/>
      <c r="B2006" s="275"/>
      <c r="C2006" s="276"/>
      <c r="D2006" s="244" t="s">
        <v>178</v>
      </c>
      <c r="E2006" s="277" t="s">
        <v>1</v>
      </c>
      <c r="F2006" s="278" t="s">
        <v>221</v>
      </c>
      <c r="G2006" s="276"/>
      <c r="H2006" s="279">
        <v>12.699999999999999</v>
      </c>
      <c r="I2006" s="280"/>
      <c r="J2006" s="276"/>
      <c r="K2006" s="276"/>
      <c r="L2006" s="281"/>
      <c r="M2006" s="282"/>
      <c r="N2006" s="283"/>
      <c r="O2006" s="283"/>
      <c r="P2006" s="283"/>
      <c r="Q2006" s="283"/>
      <c r="R2006" s="283"/>
      <c r="S2006" s="283"/>
      <c r="T2006" s="284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T2006" s="285" t="s">
        <v>178</v>
      </c>
      <c r="AU2006" s="285" t="s">
        <v>89</v>
      </c>
      <c r="AV2006" s="16" t="s">
        <v>189</v>
      </c>
      <c r="AW2006" s="16" t="s">
        <v>36</v>
      </c>
      <c r="AX2006" s="16" t="s">
        <v>79</v>
      </c>
      <c r="AY2006" s="285" t="s">
        <v>170</v>
      </c>
    </row>
    <row r="2007" s="13" customFormat="1">
      <c r="A2007" s="13"/>
      <c r="B2007" s="242"/>
      <c r="C2007" s="243"/>
      <c r="D2007" s="244" t="s">
        <v>178</v>
      </c>
      <c r="E2007" s="245" t="s">
        <v>1</v>
      </c>
      <c r="F2007" s="246" t="s">
        <v>1817</v>
      </c>
      <c r="G2007" s="243"/>
      <c r="H2007" s="245" t="s">
        <v>1</v>
      </c>
      <c r="I2007" s="247"/>
      <c r="J2007" s="243"/>
      <c r="K2007" s="243"/>
      <c r="L2007" s="248"/>
      <c r="M2007" s="249"/>
      <c r="N2007" s="250"/>
      <c r="O2007" s="250"/>
      <c r="P2007" s="250"/>
      <c r="Q2007" s="250"/>
      <c r="R2007" s="250"/>
      <c r="S2007" s="250"/>
      <c r="T2007" s="25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2" t="s">
        <v>178</v>
      </c>
      <c r="AU2007" s="252" t="s">
        <v>89</v>
      </c>
      <c r="AV2007" s="13" t="s">
        <v>87</v>
      </c>
      <c r="AW2007" s="13" t="s">
        <v>36</v>
      </c>
      <c r="AX2007" s="13" t="s">
        <v>79</v>
      </c>
      <c r="AY2007" s="252" t="s">
        <v>170</v>
      </c>
    </row>
    <row r="2008" s="13" customFormat="1">
      <c r="A2008" s="13"/>
      <c r="B2008" s="242"/>
      <c r="C2008" s="243"/>
      <c r="D2008" s="244" t="s">
        <v>178</v>
      </c>
      <c r="E2008" s="245" t="s">
        <v>1</v>
      </c>
      <c r="F2008" s="246" t="s">
        <v>577</v>
      </c>
      <c r="G2008" s="243"/>
      <c r="H2008" s="245" t="s">
        <v>1</v>
      </c>
      <c r="I2008" s="247"/>
      <c r="J2008" s="243"/>
      <c r="K2008" s="243"/>
      <c r="L2008" s="248"/>
      <c r="M2008" s="249"/>
      <c r="N2008" s="250"/>
      <c r="O2008" s="250"/>
      <c r="P2008" s="250"/>
      <c r="Q2008" s="250"/>
      <c r="R2008" s="250"/>
      <c r="S2008" s="250"/>
      <c r="T2008" s="25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2" t="s">
        <v>178</v>
      </c>
      <c r="AU2008" s="252" t="s">
        <v>89</v>
      </c>
      <c r="AV2008" s="13" t="s">
        <v>87</v>
      </c>
      <c r="AW2008" s="13" t="s">
        <v>36</v>
      </c>
      <c r="AX2008" s="13" t="s">
        <v>79</v>
      </c>
      <c r="AY2008" s="252" t="s">
        <v>170</v>
      </c>
    </row>
    <row r="2009" s="14" customFormat="1">
      <c r="A2009" s="14"/>
      <c r="B2009" s="253"/>
      <c r="C2009" s="254"/>
      <c r="D2009" s="244" t="s">
        <v>178</v>
      </c>
      <c r="E2009" s="255" t="s">
        <v>1</v>
      </c>
      <c r="F2009" s="256" t="s">
        <v>1818</v>
      </c>
      <c r="G2009" s="254"/>
      <c r="H2009" s="257">
        <v>9</v>
      </c>
      <c r="I2009" s="258"/>
      <c r="J2009" s="254"/>
      <c r="K2009" s="254"/>
      <c r="L2009" s="259"/>
      <c r="M2009" s="260"/>
      <c r="N2009" s="261"/>
      <c r="O2009" s="261"/>
      <c r="P2009" s="261"/>
      <c r="Q2009" s="261"/>
      <c r="R2009" s="261"/>
      <c r="S2009" s="261"/>
      <c r="T2009" s="26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3" t="s">
        <v>178</v>
      </c>
      <c r="AU2009" s="263" t="s">
        <v>89</v>
      </c>
      <c r="AV2009" s="14" t="s">
        <v>89</v>
      </c>
      <c r="AW2009" s="14" t="s">
        <v>36</v>
      </c>
      <c r="AX2009" s="14" t="s">
        <v>79</v>
      </c>
      <c r="AY2009" s="263" t="s">
        <v>170</v>
      </c>
    </row>
    <row r="2010" s="16" customFormat="1">
      <c r="A2010" s="16"/>
      <c r="B2010" s="275"/>
      <c r="C2010" s="276"/>
      <c r="D2010" s="244" t="s">
        <v>178</v>
      </c>
      <c r="E2010" s="277" t="s">
        <v>1</v>
      </c>
      <c r="F2010" s="278" t="s">
        <v>221</v>
      </c>
      <c r="G2010" s="276"/>
      <c r="H2010" s="279">
        <v>9</v>
      </c>
      <c r="I2010" s="280"/>
      <c r="J2010" s="276"/>
      <c r="K2010" s="276"/>
      <c r="L2010" s="281"/>
      <c r="M2010" s="282"/>
      <c r="N2010" s="283"/>
      <c r="O2010" s="283"/>
      <c r="P2010" s="283"/>
      <c r="Q2010" s="283"/>
      <c r="R2010" s="283"/>
      <c r="S2010" s="283"/>
      <c r="T2010" s="284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T2010" s="285" t="s">
        <v>178</v>
      </c>
      <c r="AU2010" s="285" t="s">
        <v>89</v>
      </c>
      <c r="AV2010" s="16" t="s">
        <v>189</v>
      </c>
      <c r="AW2010" s="16" t="s">
        <v>36</v>
      </c>
      <c r="AX2010" s="16" t="s">
        <v>79</v>
      </c>
      <c r="AY2010" s="285" t="s">
        <v>170</v>
      </c>
    </row>
    <row r="2011" s="15" customFormat="1">
      <c r="A2011" s="15"/>
      <c r="B2011" s="264"/>
      <c r="C2011" s="265"/>
      <c r="D2011" s="244" t="s">
        <v>178</v>
      </c>
      <c r="E2011" s="266" t="s">
        <v>1</v>
      </c>
      <c r="F2011" s="267" t="s">
        <v>183</v>
      </c>
      <c r="G2011" s="265"/>
      <c r="H2011" s="268">
        <v>21.699999999999999</v>
      </c>
      <c r="I2011" s="269"/>
      <c r="J2011" s="265"/>
      <c r="K2011" s="265"/>
      <c r="L2011" s="270"/>
      <c r="M2011" s="271"/>
      <c r="N2011" s="272"/>
      <c r="O2011" s="272"/>
      <c r="P2011" s="272"/>
      <c r="Q2011" s="272"/>
      <c r="R2011" s="272"/>
      <c r="S2011" s="272"/>
      <c r="T2011" s="273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74" t="s">
        <v>178</v>
      </c>
      <c r="AU2011" s="274" t="s">
        <v>89</v>
      </c>
      <c r="AV2011" s="15" t="s">
        <v>176</v>
      </c>
      <c r="AW2011" s="15" t="s">
        <v>36</v>
      </c>
      <c r="AX2011" s="15" t="s">
        <v>87</v>
      </c>
      <c r="AY2011" s="274" t="s">
        <v>170</v>
      </c>
    </row>
    <row r="2012" s="2" customFormat="1" ht="24.15" customHeight="1">
      <c r="A2012" s="39"/>
      <c r="B2012" s="40"/>
      <c r="C2012" s="228" t="s">
        <v>1819</v>
      </c>
      <c r="D2012" s="228" t="s">
        <v>172</v>
      </c>
      <c r="E2012" s="229" t="s">
        <v>1820</v>
      </c>
      <c r="F2012" s="230" t="s">
        <v>1821</v>
      </c>
      <c r="G2012" s="231" t="s">
        <v>1568</v>
      </c>
      <c r="H2012" s="297"/>
      <c r="I2012" s="233"/>
      <c r="J2012" s="234">
        <f>ROUND(I2012*H2012,2)</f>
        <v>0</v>
      </c>
      <c r="K2012" s="235"/>
      <c r="L2012" s="45"/>
      <c r="M2012" s="236" t="s">
        <v>1</v>
      </c>
      <c r="N2012" s="237" t="s">
        <v>44</v>
      </c>
      <c r="O2012" s="92"/>
      <c r="P2012" s="238">
        <f>O2012*H2012</f>
        <v>0</v>
      </c>
      <c r="Q2012" s="238">
        <v>0</v>
      </c>
      <c r="R2012" s="238">
        <f>Q2012*H2012</f>
        <v>0</v>
      </c>
      <c r="S2012" s="238">
        <v>0</v>
      </c>
      <c r="T2012" s="239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40" t="s">
        <v>273</v>
      </c>
      <c r="AT2012" s="240" t="s">
        <v>172</v>
      </c>
      <c r="AU2012" s="240" t="s">
        <v>89</v>
      </c>
      <c r="AY2012" s="18" t="s">
        <v>170</v>
      </c>
      <c r="BE2012" s="241">
        <f>IF(N2012="základní",J2012,0)</f>
        <v>0</v>
      </c>
      <c r="BF2012" s="241">
        <f>IF(N2012="snížená",J2012,0)</f>
        <v>0</v>
      </c>
      <c r="BG2012" s="241">
        <f>IF(N2012="zákl. přenesená",J2012,0)</f>
        <v>0</v>
      </c>
      <c r="BH2012" s="241">
        <f>IF(N2012="sníž. přenesená",J2012,0)</f>
        <v>0</v>
      </c>
      <c r="BI2012" s="241">
        <f>IF(N2012="nulová",J2012,0)</f>
        <v>0</v>
      </c>
      <c r="BJ2012" s="18" t="s">
        <v>87</v>
      </c>
      <c r="BK2012" s="241">
        <f>ROUND(I2012*H2012,2)</f>
        <v>0</v>
      </c>
      <c r="BL2012" s="18" t="s">
        <v>273</v>
      </c>
      <c r="BM2012" s="240" t="s">
        <v>1822</v>
      </c>
    </row>
    <row r="2013" s="12" customFormat="1" ht="22.8" customHeight="1">
      <c r="A2013" s="12"/>
      <c r="B2013" s="212"/>
      <c r="C2013" s="213"/>
      <c r="D2013" s="214" t="s">
        <v>78</v>
      </c>
      <c r="E2013" s="226" t="s">
        <v>1823</v>
      </c>
      <c r="F2013" s="226" t="s">
        <v>1824</v>
      </c>
      <c r="G2013" s="213"/>
      <c r="H2013" s="213"/>
      <c r="I2013" s="216"/>
      <c r="J2013" s="227">
        <f>BK2013</f>
        <v>0</v>
      </c>
      <c r="K2013" s="213"/>
      <c r="L2013" s="218"/>
      <c r="M2013" s="219"/>
      <c r="N2013" s="220"/>
      <c r="O2013" s="220"/>
      <c r="P2013" s="221">
        <f>SUM(P2014:P2080)</f>
        <v>0</v>
      </c>
      <c r="Q2013" s="220"/>
      <c r="R2013" s="221">
        <f>SUM(R2014:R2080)</f>
        <v>0.48894949999999993</v>
      </c>
      <c r="S2013" s="220"/>
      <c r="T2013" s="222">
        <f>SUM(T2014:T2080)</f>
        <v>0.29497400000000007</v>
      </c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R2013" s="223" t="s">
        <v>89</v>
      </c>
      <c r="AT2013" s="224" t="s">
        <v>78</v>
      </c>
      <c r="AU2013" s="224" t="s">
        <v>87</v>
      </c>
      <c r="AY2013" s="223" t="s">
        <v>170</v>
      </c>
      <c r="BK2013" s="225">
        <f>SUM(BK2014:BK2080)</f>
        <v>0</v>
      </c>
    </row>
    <row r="2014" s="2" customFormat="1" ht="14.4" customHeight="1">
      <c r="A2014" s="39"/>
      <c r="B2014" s="40"/>
      <c r="C2014" s="228" t="s">
        <v>1825</v>
      </c>
      <c r="D2014" s="228" t="s">
        <v>172</v>
      </c>
      <c r="E2014" s="229" t="s">
        <v>1826</v>
      </c>
      <c r="F2014" s="230" t="s">
        <v>1827</v>
      </c>
      <c r="G2014" s="231" t="s">
        <v>352</v>
      </c>
      <c r="H2014" s="232">
        <v>7</v>
      </c>
      <c r="I2014" s="233"/>
      <c r="J2014" s="234">
        <f>ROUND(I2014*H2014,2)</f>
        <v>0</v>
      </c>
      <c r="K2014" s="235"/>
      <c r="L2014" s="45"/>
      <c r="M2014" s="236" t="s">
        <v>1</v>
      </c>
      <c r="N2014" s="237" t="s">
        <v>44</v>
      </c>
      <c r="O2014" s="92"/>
      <c r="P2014" s="238">
        <f>O2014*H2014</f>
        <v>0</v>
      </c>
      <c r="Q2014" s="238">
        <v>0</v>
      </c>
      <c r="R2014" s="238">
        <f>Q2014*H2014</f>
        <v>0</v>
      </c>
      <c r="S2014" s="238">
        <v>0.0016999999999999999</v>
      </c>
      <c r="T2014" s="239">
        <f>S2014*H2014</f>
        <v>0.011899999999999999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40" t="s">
        <v>273</v>
      </c>
      <c r="AT2014" s="240" t="s">
        <v>172</v>
      </c>
      <c r="AU2014" s="240" t="s">
        <v>89</v>
      </c>
      <c r="AY2014" s="18" t="s">
        <v>170</v>
      </c>
      <c r="BE2014" s="241">
        <f>IF(N2014="základní",J2014,0)</f>
        <v>0</v>
      </c>
      <c r="BF2014" s="241">
        <f>IF(N2014="snížená",J2014,0)</f>
        <v>0</v>
      </c>
      <c r="BG2014" s="241">
        <f>IF(N2014="zákl. přenesená",J2014,0)</f>
        <v>0</v>
      </c>
      <c r="BH2014" s="241">
        <f>IF(N2014="sníž. přenesená",J2014,0)</f>
        <v>0</v>
      </c>
      <c r="BI2014" s="241">
        <f>IF(N2014="nulová",J2014,0)</f>
        <v>0</v>
      </c>
      <c r="BJ2014" s="18" t="s">
        <v>87</v>
      </c>
      <c r="BK2014" s="241">
        <f>ROUND(I2014*H2014,2)</f>
        <v>0</v>
      </c>
      <c r="BL2014" s="18" t="s">
        <v>273</v>
      </c>
      <c r="BM2014" s="240" t="s">
        <v>1828</v>
      </c>
    </row>
    <row r="2015" s="13" customFormat="1">
      <c r="A2015" s="13"/>
      <c r="B2015" s="242"/>
      <c r="C2015" s="243"/>
      <c r="D2015" s="244" t="s">
        <v>178</v>
      </c>
      <c r="E2015" s="245" t="s">
        <v>1</v>
      </c>
      <c r="F2015" s="246" t="s">
        <v>1377</v>
      </c>
      <c r="G2015" s="243"/>
      <c r="H2015" s="245" t="s">
        <v>1</v>
      </c>
      <c r="I2015" s="247"/>
      <c r="J2015" s="243"/>
      <c r="K2015" s="243"/>
      <c r="L2015" s="248"/>
      <c r="M2015" s="249"/>
      <c r="N2015" s="250"/>
      <c r="O2015" s="250"/>
      <c r="P2015" s="250"/>
      <c r="Q2015" s="250"/>
      <c r="R2015" s="250"/>
      <c r="S2015" s="250"/>
      <c r="T2015" s="25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2" t="s">
        <v>178</v>
      </c>
      <c r="AU2015" s="252" t="s">
        <v>89</v>
      </c>
      <c r="AV2015" s="13" t="s">
        <v>87</v>
      </c>
      <c r="AW2015" s="13" t="s">
        <v>36</v>
      </c>
      <c r="AX2015" s="13" t="s">
        <v>79</v>
      </c>
      <c r="AY2015" s="252" t="s">
        <v>170</v>
      </c>
    </row>
    <row r="2016" s="14" customFormat="1">
      <c r="A2016" s="14"/>
      <c r="B2016" s="253"/>
      <c r="C2016" s="254"/>
      <c r="D2016" s="244" t="s">
        <v>178</v>
      </c>
      <c r="E2016" s="255" t="s">
        <v>1</v>
      </c>
      <c r="F2016" s="256" t="s">
        <v>1829</v>
      </c>
      <c r="G2016" s="254"/>
      <c r="H2016" s="257">
        <v>7</v>
      </c>
      <c r="I2016" s="258"/>
      <c r="J2016" s="254"/>
      <c r="K2016" s="254"/>
      <c r="L2016" s="259"/>
      <c r="M2016" s="260"/>
      <c r="N2016" s="261"/>
      <c r="O2016" s="261"/>
      <c r="P2016" s="261"/>
      <c r="Q2016" s="261"/>
      <c r="R2016" s="261"/>
      <c r="S2016" s="261"/>
      <c r="T2016" s="26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3" t="s">
        <v>178</v>
      </c>
      <c r="AU2016" s="263" t="s">
        <v>89</v>
      </c>
      <c r="AV2016" s="14" t="s">
        <v>89</v>
      </c>
      <c r="AW2016" s="14" t="s">
        <v>36</v>
      </c>
      <c r="AX2016" s="14" t="s">
        <v>79</v>
      </c>
      <c r="AY2016" s="263" t="s">
        <v>170</v>
      </c>
    </row>
    <row r="2017" s="15" customFormat="1">
      <c r="A2017" s="15"/>
      <c r="B2017" s="264"/>
      <c r="C2017" s="265"/>
      <c r="D2017" s="244" t="s">
        <v>178</v>
      </c>
      <c r="E2017" s="266" t="s">
        <v>1</v>
      </c>
      <c r="F2017" s="267" t="s">
        <v>183</v>
      </c>
      <c r="G2017" s="265"/>
      <c r="H2017" s="268">
        <v>7</v>
      </c>
      <c r="I2017" s="269"/>
      <c r="J2017" s="265"/>
      <c r="K2017" s="265"/>
      <c r="L2017" s="270"/>
      <c r="M2017" s="271"/>
      <c r="N2017" s="272"/>
      <c r="O2017" s="272"/>
      <c r="P2017" s="272"/>
      <c r="Q2017" s="272"/>
      <c r="R2017" s="272"/>
      <c r="S2017" s="272"/>
      <c r="T2017" s="273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74" t="s">
        <v>178</v>
      </c>
      <c r="AU2017" s="274" t="s">
        <v>89</v>
      </c>
      <c r="AV2017" s="15" t="s">
        <v>176</v>
      </c>
      <c r="AW2017" s="15" t="s">
        <v>36</v>
      </c>
      <c r="AX2017" s="15" t="s">
        <v>87</v>
      </c>
      <c r="AY2017" s="274" t="s">
        <v>170</v>
      </c>
    </row>
    <row r="2018" s="2" customFormat="1" ht="24.15" customHeight="1">
      <c r="A2018" s="39"/>
      <c r="B2018" s="40"/>
      <c r="C2018" s="228" t="s">
        <v>1830</v>
      </c>
      <c r="D2018" s="228" t="s">
        <v>172</v>
      </c>
      <c r="E2018" s="229" t="s">
        <v>1831</v>
      </c>
      <c r="F2018" s="230" t="s">
        <v>1832</v>
      </c>
      <c r="G2018" s="231" t="s">
        <v>352</v>
      </c>
      <c r="H2018" s="232">
        <v>37.950000000000003</v>
      </c>
      <c r="I2018" s="233"/>
      <c r="J2018" s="234">
        <f>ROUND(I2018*H2018,2)</f>
        <v>0</v>
      </c>
      <c r="K2018" s="235"/>
      <c r="L2018" s="45"/>
      <c r="M2018" s="236" t="s">
        <v>1</v>
      </c>
      <c r="N2018" s="237" t="s">
        <v>44</v>
      </c>
      <c r="O2018" s="92"/>
      <c r="P2018" s="238">
        <f>O2018*H2018</f>
        <v>0</v>
      </c>
      <c r="Q2018" s="238">
        <v>0</v>
      </c>
      <c r="R2018" s="238">
        <f>Q2018*H2018</f>
        <v>0</v>
      </c>
      <c r="S2018" s="238">
        <v>0.0017700000000000001</v>
      </c>
      <c r="T2018" s="239">
        <f>S2018*H2018</f>
        <v>0.067171500000000009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40" t="s">
        <v>273</v>
      </c>
      <c r="AT2018" s="240" t="s">
        <v>172</v>
      </c>
      <c r="AU2018" s="240" t="s">
        <v>89</v>
      </c>
      <c r="AY2018" s="18" t="s">
        <v>170</v>
      </c>
      <c r="BE2018" s="241">
        <f>IF(N2018="základní",J2018,0)</f>
        <v>0</v>
      </c>
      <c r="BF2018" s="241">
        <f>IF(N2018="snížená",J2018,0)</f>
        <v>0</v>
      </c>
      <c r="BG2018" s="241">
        <f>IF(N2018="zákl. přenesená",J2018,0)</f>
        <v>0</v>
      </c>
      <c r="BH2018" s="241">
        <f>IF(N2018="sníž. přenesená",J2018,0)</f>
        <v>0</v>
      </c>
      <c r="BI2018" s="241">
        <f>IF(N2018="nulová",J2018,0)</f>
        <v>0</v>
      </c>
      <c r="BJ2018" s="18" t="s">
        <v>87</v>
      </c>
      <c r="BK2018" s="241">
        <f>ROUND(I2018*H2018,2)</f>
        <v>0</v>
      </c>
      <c r="BL2018" s="18" t="s">
        <v>273</v>
      </c>
      <c r="BM2018" s="240" t="s">
        <v>1833</v>
      </c>
    </row>
    <row r="2019" s="13" customFormat="1">
      <c r="A2019" s="13"/>
      <c r="B2019" s="242"/>
      <c r="C2019" s="243"/>
      <c r="D2019" s="244" t="s">
        <v>178</v>
      </c>
      <c r="E2019" s="245" t="s">
        <v>1</v>
      </c>
      <c r="F2019" s="246" t="s">
        <v>1377</v>
      </c>
      <c r="G2019" s="243"/>
      <c r="H2019" s="245" t="s">
        <v>1</v>
      </c>
      <c r="I2019" s="247"/>
      <c r="J2019" s="243"/>
      <c r="K2019" s="243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2" t="s">
        <v>178</v>
      </c>
      <c r="AU2019" s="252" t="s">
        <v>89</v>
      </c>
      <c r="AV2019" s="13" t="s">
        <v>87</v>
      </c>
      <c r="AW2019" s="13" t="s">
        <v>36</v>
      </c>
      <c r="AX2019" s="13" t="s">
        <v>79</v>
      </c>
      <c r="AY2019" s="252" t="s">
        <v>170</v>
      </c>
    </row>
    <row r="2020" s="14" customFormat="1">
      <c r="A2020" s="14"/>
      <c r="B2020" s="253"/>
      <c r="C2020" s="254"/>
      <c r="D2020" s="244" t="s">
        <v>178</v>
      </c>
      <c r="E2020" s="255" t="s">
        <v>1</v>
      </c>
      <c r="F2020" s="256" t="s">
        <v>1834</v>
      </c>
      <c r="G2020" s="254"/>
      <c r="H2020" s="257">
        <v>37.950000000000003</v>
      </c>
      <c r="I2020" s="258"/>
      <c r="J2020" s="254"/>
      <c r="K2020" s="254"/>
      <c r="L2020" s="259"/>
      <c r="M2020" s="260"/>
      <c r="N2020" s="261"/>
      <c r="O2020" s="261"/>
      <c r="P2020" s="261"/>
      <c r="Q2020" s="261"/>
      <c r="R2020" s="261"/>
      <c r="S2020" s="261"/>
      <c r="T2020" s="262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3" t="s">
        <v>178</v>
      </c>
      <c r="AU2020" s="263" t="s">
        <v>89</v>
      </c>
      <c r="AV2020" s="14" t="s">
        <v>89</v>
      </c>
      <c r="AW2020" s="14" t="s">
        <v>36</v>
      </c>
      <c r="AX2020" s="14" t="s">
        <v>79</v>
      </c>
      <c r="AY2020" s="263" t="s">
        <v>170</v>
      </c>
    </row>
    <row r="2021" s="15" customFormat="1">
      <c r="A2021" s="15"/>
      <c r="B2021" s="264"/>
      <c r="C2021" s="265"/>
      <c r="D2021" s="244" t="s">
        <v>178</v>
      </c>
      <c r="E2021" s="266" t="s">
        <v>1</v>
      </c>
      <c r="F2021" s="267" t="s">
        <v>183</v>
      </c>
      <c r="G2021" s="265"/>
      <c r="H2021" s="268">
        <v>37.950000000000003</v>
      </c>
      <c r="I2021" s="269"/>
      <c r="J2021" s="265"/>
      <c r="K2021" s="265"/>
      <c r="L2021" s="270"/>
      <c r="M2021" s="271"/>
      <c r="N2021" s="272"/>
      <c r="O2021" s="272"/>
      <c r="P2021" s="272"/>
      <c r="Q2021" s="272"/>
      <c r="R2021" s="272"/>
      <c r="S2021" s="272"/>
      <c r="T2021" s="273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74" t="s">
        <v>178</v>
      </c>
      <c r="AU2021" s="274" t="s">
        <v>89</v>
      </c>
      <c r="AV2021" s="15" t="s">
        <v>176</v>
      </c>
      <c r="AW2021" s="15" t="s">
        <v>36</v>
      </c>
      <c r="AX2021" s="15" t="s">
        <v>87</v>
      </c>
      <c r="AY2021" s="274" t="s">
        <v>170</v>
      </c>
    </row>
    <row r="2022" s="2" customFormat="1" ht="14.4" customHeight="1">
      <c r="A2022" s="39"/>
      <c r="B2022" s="40"/>
      <c r="C2022" s="228" t="s">
        <v>1835</v>
      </c>
      <c r="D2022" s="228" t="s">
        <v>172</v>
      </c>
      <c r="E2022" s="229" t="s">
        <v>1836</v>
      </c>
      <c r="F2022" s="230" t="s">
        <v>1837</v>
      </c>
      <c r="G2022" s="231" t="s">
        <v>352</v>
      </c>
      <c r="H2022" s="232">
        <v>17</v>
      </c>
      <c r="I2022" s="233"/>
      <c r="J2022" s="234">
        <f>ROUND(I2022*H2022,2)</f>
        <v>0</v>
      </c>
      <c r="K2022" s="235"/>
      <c r="L2022" s="45"/>
      <c r="M2022" s="236" t="s">
        <v>1</v>
      </c>
      <c r="N2022" s="237" t="s">
        <v>44</v>
      </c>
      <c r="O2022" s="92"/>
      <c r="P2022" s="238">
        <f>O2022*H2022</f>
        <v>0</v>
      </c>
      <c r="Q2022" s="238">
        <v>0</v>
      </c>
      <c r="R2022" s="238">
        <f>Q2022*H2022</f>
        <v>0</v>
      </c>
      <c r="S2022" s="238">
        <v>0.00167</v>
      </c>
      <c r="T2022" s="239">
        <f>S2022*H2022</f>
        <v>0.028390000000000002</v>
      </c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R2022" s="240" t="s">
        <v>273</v>
      </c>
      <c r="AT2022" s="240" t="s">
        <v>172</v>
      </c>
      <c r="AU2022" s="240" t="s">
        <v>89</v>
      </c>
      <c r="AY2022" s="18" t="s">
        <v>170</v>
      </c>
      <c r="BE2022" s="241">
        <f>IF(N2022="základní",J2022,0)</f>
        <v>0</v>
      </c>
      <c r="BF2022" s="241">
        <f>IF(N2022="snížená",J2022,0)</f>
        <v>0</v>
      </c>
      <c r="BG2022" s="241">
        <f>IF(N2022="zákl. přenesená",J2022,0)</f>
        <v>0</v>
      </c>
      <c r="BH2022" s="241">
        <f>IF(N2022="sníž. přenesená",J2022,0)</f>
        <v>0</v>
      </c>
      <c r="BI2022" s="241">
        <f>IF(N2022="nulová",J2022,0)</f>
        <v>0</v>
      </c>
      <c r="BJ2022" s="18" t="s">
        <v>87</v>
      </c>
      <c r="BK2022" s="241">
        <f>ROUND(I2022*H2022,2)</f>
        <v>0</v>
      </c>
      <c r="BL2022" s="18" t="s">
        <v>273</v>
      </c>
      <c r="BM2022" s="240" t="s">
        <v>1838</v>
      </c>
    </row>
    <row r="2023" s="13" customFormat="1">
      <c r="A2023" s="13"/>
      <c r="B2023" s="242"/>
      <c r="C2023" s="243"/>
      <c r="D2023" s="244" t="s">
        <v>178</v>
      </c>
      <c r="E2023" s="245" t="s">
        <v>1</v>
      </c>
      <c r="F2023" s="246" t="s">
        <v>1185</v>
      </c>
      <c r="G2023" s="243"/>
      <c r="H2023" s="245" t="s">
        <v>1</v>
      </c>
      <c r="I2023" s="247"/>
      <c r="J2023" s="243"/>
      <c r="K2023" s="243"/>
      <c r="L2023" s="248"/>
      <c r="M2023" s="249"/>
      <c r="N2023" s="250"/>
      <c r="O2023" s="250"/>
      <c r="P2023" s="250"/>
      <c r="Q2023" s="250"/>
      <c r="R2023" s="250"/>
      <c r="S2023" s="250"/>
      <c r="T2023" s="251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2" t="s">
        <v>178</v>
      </c>
      <c r="AU2023" s="252" t="s">
        <v>89</v>
      </c>
      <c r="AV2023" s="13" t="s">
        <v>87</v>
      </c>
      <c r="AW2023" s="13" t="s">
        <v>36</v>
      </c>
      <c r="AX2023" s="13" t="s">
        <v>79</v>
      </c>
      <c r="AY2023" s="252" t="s">
        <v>170</v>
      </c>
    </row>
    <row r="2024" s="13" customFormat="1">
      <c r="A2024" s="13"/>
      <c r="B2024" s="242"/>
      <c r="C2024" s="243"/>
      <c r="D2024" s="244" t="s">
        <v>178</v>
      </c>
      <c r="E2024" s="245" t="s">
        <v>1</v>
      </c>
      <c r="F2024" s="246" t="s">
        <v>1186</v>
      </c>
      <c r="G2024" s="243"/>
      <c r="H2024" s="245" t="s">
        <v>1</v>
      </c>
      <c r="I2024" s="247"/>
      <c r="J2024" s="243"/>
      <c r="K2024" s="243"/>
      <c r="L2024" s="248"/>
      <c r="M2024" s="249"/>
      <c r="N2024" s="250"/>
      <c r="O2024" s="250"/>
      <c r="P2024" s="250"/>
      <c r="Q2024" s="250"/>
      <c r="R2024" s="250"/>
      <c r="S2024" s="250"/>
      <c r="T2024" s="25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2" t="s">
        <v>178</v>
      </c>
      <c r="AU2024" s="252" t="s">
        <v>89</v>
      </c>
      <c r="AV2024" s="13" t="s">
        <v>87</v>
      </c>
      <c r="AW2024" s="13" t="s">
        <v>36</v>
      </c>
      <c r="AX2024" s="13" t="s">
        <v>79</v>
      </c>
      <c r="AY2024" s="252" t="s">
        <v>170</v>
      </c>
    </row>
    <row r="2025" s="14" customFormat="1">
      <c r="A2025" s="14"/>
      <c r="B2025" s="253"/>
      <c r="C2025" s="254"/>
      <c r="D2025" s="244" t="s">
        <v>178</v>
      </c>
      <c r="E2025" s="255" t="s">
        <v>1</v>
      </c>
      <c r="F2025" s="256" t="s">
        <v>1839</v>
      </c>
      <c r="G2025" s="254"/>
      <c r="H2025" s="257">
        <v>14</v>
      </c>
      <c r="I2025" s="258"/>
      <c r="J2025" s="254"/>
      <c r="K2025" s="254"/>
      <c r="L2025" s="259"/>
      <c r="M2025" s="260"/>
      <c r="N2025" s="261"/>
      <c r="O2025" s="261"/>
      <c r="P2025" s="261"/>
      <c r="Q2025" s="261"/>
      <c r="R2025" s="261"/>
      <c r="S2025" s="261"/>
      <c r="T2025" s="26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3" t="s">
        <v>178</v>
      </c>
      <c r="AU2025" s="263" t="s">
        <v>89</v>
      </c>
      <c r="AV2025" s="14" t="s">
        <v>89</v>
      </c>
      <c r="AW2025" s="14" t="s">
        <v>36</v>
      </c>
      <c r="AX2025" s="14" t="s">
        <v>79</v>
      </c>
      <c r="AY2025" s="263" t="s">
        <v>170</v>
      </c>
    </row>
    <row r="2026" s="16" customFormat="1">
      <c r="A2026" s="16"/>
      <c r="B2026" s="275"/>
      <c r="C2026" s="276"/>
      <c r="D2026" s="244" t="s">
        <v>178</v>
      </c>
      <c r="E2026" s="277" t="s">
        <v>1</v>
      </c>
      <c r="F2026" s="278" t="s">
        <v>221</v>
      </c>
      <c r="G2026" s="276"/>
      <c r="H2026" s="279">
        <v>14</v>
      </c>
      <c r="I2026" s="280"/>
      <c r="J2026" s="276"/>
      <c r="K2026" s="276"/>
      <c r="L2026" s="281"/>
      <c r="M2026" s="282"/>
      <c r="N2026" s="283"/>
      <c r="O2026" s="283"/>
      <c r="P2026" s="283"/>
      <c r="Q2026" s="283"/>
      <c r="R2026" s="283"/>
      <c r="S2026" s="283"/>
      <c r="T2026" s="284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T2026" s="285" t="s">
        <v>178</v>
      </c>
      <c r="AU2026" s="285" t="s">
        <v>89</v>
      </c>
      <c r="AV2026" s="16" t="s">
        <v>189</v>
      </c>
      <c r="AW2026" s="16" t="s">
        <v>36</v>
      </c>
      <c r="AX2026" s="16" t="s">
        <v>79</v>
      </c>
      <c r="AY2026" s="285" t="s">
        <v>170</v>
      </c>
    </row>
    <row r="2027" s="13" customFormat="1">
      <c r="A2027" s="13"/>
      <c r="B2027" s="242"/>
      <c r="C2027" s="243"/>
      <c r="D2027" s="244" t="s">
        <v>178</v>
      </c>
      <c r="E2027" s="245" t="s">
        <v>1</v>
      </c>
      <c r="F2027" s="246" t="s">
        <v>1840</v>
      </c>
      <c r="G2027" s="243"/>
      <c r="H2027" s="245" t="s">
        <v>1</v>
      </c>
      <c r="I2027" s="247"/>
      <c r="J2027" s="243"/>
      <c r="K2027" s="243"/>
      <c r="L2027" s="248"/>
      <c r="M2027" s="249"/>
      <c r="N2027" s="250"/>
      <c r="O2027" s="250"/>
      <c r="P2027" s="250"/>
      <c r="Q2027" s="250"/>
      <c r="R2027" s="250"/>
      <c r="S2027" s="250"/>
      <c r="T2027" s="25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2" t="s">
        <v>178</v>
      </c>
      <c r="AU2027" s="252" t="s">
        <v>89</v>
      </c>
      <c r="AV2027" s="13" t="s">
        <v>87</v>
      </c>
      <c r="AW2027" s="13" t="s">
        <v>36</v>
      </c>
      <c r="AX2027" s="13" t="s">
        <v>79</v>
      </c>
      <c r="AY2027" s="252" t="s">
        <v>170</v>
      </c>
    </row>
    <row r="2028" s="13" customFormat="1">
      <c r="A2028" s="13"/>
      <c r="B2028" s="242"/>
      <c r="C2028" s="243"/>
      <c r="D2028" s="244" t="s">
        <v>178</v>
      </c>
      <c r="E2028" s="245" t="s">
        <v>1</v>
      </c>
      <c r="F2028" s="246" t="s">
        <v>1179</v>
      </c>
      <c r="G2028" s="243"/>
      <c r="H2028" s="245" t="s">
        <v>1</v>
      </c>
      <c r="I2028" s="247"/>
      <c r="J2028" s="243"/>
      <c r="K2028" s="243"/>
      <c r="L2028" s="248"/>
      <c r="M2028" s="249"/>
      <c r="N2028" s="250"/>
      <c r="O2028" s="250"/>
      <c r="P2028" s="250"/>
      <c r="Q2028" s="250"/>
      <c r="R2028" s="250"/>
      <c r="S2028" s="250"/>
      <c r="T2028" s="25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2" t="s">
        <v>178</v>
      </c>
      <c r="AU2028" s="252" t="s">
        <v>89</v>
      </c>
      <c r="AV2028" s="13" t="s">
        <v>87</v>
      </c>
      <c r="AW2028" s="13" t="s">
        <v>36</v>
      </c>
      <c r="AX2028" s="13" t="s">
        <v>79</v>
      </c>
      <c r="AY2028" s="252" t="s">
        <v>170</v>
      </c>
    </row>
    <row r="2029" s="14" customFormat="1">
      <c r="A2029" s="14"/>
      <c r="B2029" s="253"/>
      <c r="C2029" s="254"/>
      <c r="D2029" s="244" t="s">
        <v>178</v>
      </c>
      <c r="E2029" s="255" t="s">
        <v>1</v>
      </c>
      <c r="F2029" s="256" t="s">
        <v>894</v>
      </c>
      <c r="G2029" s="254"/>
      <c r="H2029" s="257">
        <v>3</v>
      </c>
      <c r="I2029" s="258"/>
      <c r="J2029" s="254"/>
      <c r="K2029" s="254"/>
      <c r="L2029" s="259"/>
      <c r="M2029" s="260"/>
      <c r="N2029" s="261"/>
      <c r="O2029" s="261"/>
      <c r="P2029" s="261"/>
      <c r="Q2029" s="261"/>
      <c r="R2029" s="261"/>
      <c r="S2029" s="261"/>
      <c r="T2029" s="26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3" t="s">
        <v>178</v>
      </c>
      <c r="AU2029" s="263" t="s">
        <v>89</v>
      </c>
      <c r="AV2029" s="14" t="s">
        <v>89</v>
      </c>
      <c r="AW2029" s="14" t="s">
        <v>36</v>
      </c>
      <c r="AX2029" s="14" t="s">
        <v>79</v>
      </c>
      <c r="AY2029" s="263" t="s">
        <v>170</v>
      </c>
    </row>
    <row r="2030" s="16" customFormat="1">
      <c r="A2030" s="16"/>
      <c r="B2030" s="275"/>
      <c r="C2030" s="276"/>
      <c r="D2030" s="244" t="s">
        <v>178</v>
      </c>
      <c r="E2030" s="277" t="s">
        <v>1</v>
      </c>
      <c r="F2030" s="278" t="s">
        <v>221</v>
      </c>
      <c r="G2030" s="276"/>
      <c r="H2030" s="279">
        <v>3</v>
      </c>
      <c r="I2030" s="280"/>
      <c r="J2030" s="276"/>
      <c r="K2030" s="276"/>
      <c r="L2030" s="281"/>
      <c r="M2030" s="282"/>
      <c r="N2030" s="283"/>
      <c r="O2030" s="283"/>
      <c r="P2030" s="283"/>
      <c r="Q2030" s="283"/>
      <c r="R2030" s="283"/>
      <c r="S2030" s="283"/>
      <c r="T2030" s="284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T2030" s="285" t="s">
        <v>178</v>
      </c>
      <c r="AU2030" s="285" t="s">
        <v>89</v>
      </c>
      <c r="AV2030" s="16" t="s">
        <v>189</v>
      </c>
      <c r="AW2030" s="16" t="s">
        <v>36</v>
      </c>
      <c r="AX2030" s="16" t="s">
        <v>79</v>
      </c>
      <c r="AY2030" s="285" t="s">
        <v>170</v>
      </c>
    </row>
    <row r="2031" s="15" customFormat="1">
      <c r="A2031" s="15"/>
      <c r="B2031" s="264"/>
      <c r="C2031" s="265"/>
      <c r="D2031" s="244" t="s">
        <v>178</v>
      </c>
      <c r="E2031" s="266" t="s">
        <v>1</v>
      </c>
      <c r="F2031" s="267" t="s">
        <v>183</v>
      </c>
      <c r="G2031" s="265"/>
      <c r="H2031" s="268">
        <v>17</v>
      </c>
      <c r="I2031" s="269"/>
      <c r="J2031" s="265"/>
      <c r="K2031" s="265"/>
      <c r="L2031" s="270"/>
      <c r="M2031" s="271"/>
      <c r="N2031" s="272"/>
      <c r="O2031" s="272"/>
      <c r="P2031" s="272"/>
      <c r="Q2031" s="272"/>
      <c r="R2031" s="272"/>
      <c r="S2031" s="272"/>
      <c r="T2031" s="273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74" t="s">
        <v>178</v>
      </c>
      <c r="AU2031" s="274" t="s">
        <v>89</v>
      </c>
      <c r="AV2031" s="15" t="s">
        <v>176</v>
      </c>
      <c r="AW2031" s="15" t="s">
        <v>36</v>
      </c>
      <c r="AX2031" s="15" t="s">
        <v>87</v>
      </c>
      <c r="AY2031" s="274" t="s">
        <v>170</v>
      </c>
    </row>
    <row r="2032" s="2" customFormat="1" ht="14.4" customHeight="1">
      <c r="A2032" s="39"/>
      <c r="B2032" s="40"/>
      <c r="C2032" s="228" t="s">
        <v>1841</v>
      </c>
      <c r="D2032" s="228" t="s">
        <v>172</v>
      </c>
      <c r="E2032" s="229" t="s">
        <v>1842</v>
      </c>
      <c r="F2032" s="230" t="s">
        <v>1843</v>
      </c>
      <c r="G2032" s="231" t="s">
        <v>352</v>
      </c>
      <c r="H2032" s="232">
        <v>23.75</v>
      </c>
      <c r="I2032" s="233"/>
      <c r="J2032" s="234">
        <f>ROUND(I2032*H2032,2)</f>
        <v>0</v>
      </c>
      <c r="K2032" s="235"/>
      <c r="L2032" s="45"/>
      <c r="M2032" s="236" t="s">
        <v>1</v>
      </c>
      <c r="N2032" s="237" t="s">
        <v>44</v>
      </c>
      <c r="O2032" s="92"/>
      <c r="P2032" s="238">
        <f>O2032*H2032</f>
        <v>0</v>
      </c>
      <c r="Q2032" s="238">
        <v>0</v>
      </c>
      <c r="R2032" s="238">
        <f>Q2032*H2032</f>
        <v>0</v>
      </c>
      <c r="S2032" s="238">
        <v>0.00175</v>
      </c>
      <c r="T2032" s="239">
        <f>S2032*H2032</f>
        <v>0.041562500000000002</v>
      </c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R2032" s="240" t="s">
        <v>273</v>
      </c>
      <c r="AT2032" s="240" t="s">
        <v>172</v>
      </c>
      <c r="AU2032" s="240" t="s">
        <v>89</v>
      </c>
      <c r="AY2032" s="18" t="s">
        <v>170</v>
      </c>
      <c r="BE2032" s="241">
        <f>IF(N2032="základní",J2032,0)</f>
        <v>0</v>
      </c>
      <c r="BF2032" s="241">
        <f>IF(N2032="snížená",J2032,0)</f>
        <v>0</v>
      </c>
      <c r="BG2032" s="241">
        <f>IF(N2032="zákl. přenesená",J2032,0)</f>
        <v>0</v>
      </c>
      <c r="BH2032" s="241">
        <f>IF(N2032="sníž. přenesená",J2032,0)</f>
        <v>0</v>
      </c>
      <c r="BI2032" s="241">
        <f>IF(N2032="nulová",J2032,0)</f>
        <v>0</v>
      </c>
      <c r="BJ2032" s="18" t="s">
        <v>87</v>
      </c>
      <c r="BK2032" s="241">
        <f>ROUND(I2032*H2032,2)</f>
        <v>0</v>
      </c>
      <c r="BL2032" s="18" t="s">
        <v>273</v>
      </c>
      <c r="BM2032" s="240" t="s">
        <v>1844</v>
      </c>
    </row>
    <row r="2033" s="13" customFormat="1">
      <c r="A2033" s="13"/>
      <c r="B2033" s="242"/>
      <c r="C2033" s="243"/>
      <c r="D2033" s="244" t="s">
        <v>178</v>
      </c>
      <c r="E2033" s="245" t="s">
        <v>1</v>
      </c>
      <c r="F2033" s="246" t="s">
        <v>1377</v>
      </c>
      <c r="G2033" s="243"/>
      <c r="H2033" s="245" t="s">
        <v>1</v>
      </c>
      <c r="I2033" s="247"/>
      <c r="J2033" s="243"/>
      <c r="K2033" s="243"/>
      <c r="L2033" s="248"/>
      <c r="M2033" s="249"/>
      <c r="N2033" s="250"/>
      <c r="O2033" s="250"/>
      <c r="P2033" s="250"/>
      <c r="Q2033" s="250"/>
      <c r="R2033" s="250"/>
      <c r="S2033" s="250"/>
      <c r="T2033" s="25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2" t="s">
        <v>178</v>
      </c>
      <c r="AU2033" s="252" t="s">
        <v>89</v>
      </c>
      <c r="AV2033" s="13" t="s">
        <v>87</v>
      </c>
      <c r="AW2033" s="13" t="s">
        <v>36</v>
      </c>
      <c r="AX2033" s="13" t="s">
        <v>79</v>
      </c>
      <c r="AY2033" s="252" t="s">
        <v>170</v>
      </c>
    </row>
    <row r="2034" s="14" customFormat="1">
      <c r="A2034" s="14"/>
      <c r="B2034" s="253"/>
      <c r="C2034" s="254"/>
      <c r="D2034" s="244" t="s">
        <v>178</v>
      </c>
      <c r="E2034" s="255" t="s">
        <v>1</v>
      </c>
      <c r="F2034" s="256" t="s">
        <v>1845</v>
      </c>
      <c r="G2034" s="254"/>
      <c r="H2034" s="257">
        <v>23.75</v>
      </c>
      <c r="I2034" s="258"/>
      <c r="J2034" s="254"/>
      <c r="K2034" s="254"/>
      <c r="L2034" s="259"/>
      <c r="M2034" s="260"/>
      <c r="N2034" s="261"/>
      <c r="O2034" s="261"/>
      <c r="P2034" s="261"/>
      <c r="Q2034" s="261"/>
      <c r="R2034" s="261"/>
      <c r="S2034" s="261"/>
      <c r="T2034" s="26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3" t="s">
        <v>178</v>
      </c>
      <c r="AU2034" s="263" t="s">
        <v>89</v>
      </c>
      <c r="AV2034" s="14" t="s">
        <v>89</v>
      </c>
      <c r="AW2034" s="14" t="s">
        <v>36</v>
      </c>
      <c r="AX2034" s="14" t="s">
        <v>79</v>
      </c>
      <c r="AY2034" s="263" t="s">
        <v>170</v>
      </c>
    </row>
    <row r="2035" s="15" customFormat="1">
      <c r="A2035" s="15"/>
      <c r="B2035" s="264"/>
      <c r="C2035" s="265"/>
      <c r="D2035" s="244" t="s">
        <v>178</v>
      </c>
      <c r="E2035" s="266" t="s">
        <v>1</v>
      </c>
      <c r="F2035" s="267" t="s">
        <v>183</v>
      </c>
      <c r="G2035" s="265"/>
      <c r="H2035" s="268">
        <v>23.75</v>
      </c>
      <c r="I2035" s="269"/>
      <c r="J2035" s="265"/>
      <c r="K2035" s="265"/>
      <c r="L2035" s="270"/>
      <c r="M2035" s="271"/>
      <c r="N2035" s="272"/>
      <c r="O2035" s="272"/>
      <c r="P2035" s="272"/>
      <c r="Q2035" s="272"/>
      <c r="R2035" s="272"/>
      <c r="S2035" s="272"/>
      <c r="T2035" s="273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74" t="s">
        <v>178</v>
      </c>
      <c r="AU2035" s="274" t="s">
        <v>89</v>
      </c>
      <c r="AV2035" s="15" t="s">
        <v>176</v>
      </c>
      <c r="AW2035" s="15" t="s">
        <v>36</v>
      </c>
      <c r="AX2035" s="15" t="s">
        <v>87</v>
      </c>
      <c r="AY2035" s="274" t="s">
        <v>170</v>
      </c>
    </row>
    <row r="2036" s="2" customFormat="1" ht="14.4" customHeight="1">
      <c r="A2036" s="39"/>
      <c r="B2036" s="40"/>
      <c r="C2036" s="228" t="s">
        <v>1846</v>
      </c>
      <c r="D2036" s="228" t="s">
        <v>172</v>
      </c>
      <c r="E2036" s="229" t="s">
        <v>1847</v>
      </c>
      <c r="F2036" s="230" t="s">
        <v>1848</v>
      </c>
      <c r="G2036" s="231" t="s">
        <v>352</v>
      </c>
      <c r="H2036" s="232">
        <v>37.950000000000003</v>
      </c>
      <c r="I2036" s="233"/>
      <c r="J2036" s="234">
        <f>ROUND(I2036*H2036,2)</f>
        <v>0</v>
      </c>
      <c r="K2036" s="235"/>
      <c r="L2036" s="45"/>
      <c r="M2036" s="236" t="s">
        <v>1</v>
      </c>
      <c r="N2036" s="237" t="s">
        <v>44</v>
      </c>
      <c r="O2036" s="92"/>
      <c r="P2036" s="238">
        <f>O2036*H2036</f>
        <v>0</v>
      </c>
      <c r="Q2036" s="238">
        <v>0</v>
      </c>
      <c r="R2036" s="238">
        <f>Q2036*H2036</f>
        <v>0</v>
      </c>
      <c r="S2036" s="238">
        <v>0.0025999999999999999</v>
      </c>
      <c r="T2036" s="239">
        <f>S2036*H2036</f>
        <v>0.098670000000000008</v>
      </c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R2036" s="240" t="s">
        <v>273</v>
      </c>
      <c r="AT2036" s="240" t="s">
        <v>172</v>
      </c>
      <c r="AU2036" s="240" t="s">
        <v>89</v>
      </c>
      <c r="AY2036" s="18" t="s">
        <v>170</v>
      </c>
      <c r="BE2036" s="241">
        <f>IF(N2036="základní",J2036,0)</f>
        <v>0</v>
      </c>
      <c r="BF2036" s="241">
        <f>IF(N2036="snížená",J2036,0)</f>
        <v>0</v>
      </c>
      <c r="BG2036" s="241">
        <f>IF(N2036="zákl. přenesená",J2036,0)</f>
        <v>0</v>
      </c>
      <c r="BH2036" s="241">
        <f>IF(N2036="sníž. přenesená",J2036,0)</f>
        <v>0</v>
      </c>
      <c r="BI2036" s="241">
        <f>IF(N2036="nulová",J2036,0)</f>
        <v>0</v>
      </c>
      <c r="BJ2036" s="18" t="s">
        <v>87</v>
      </c>
      <c r="BK2036" s="241">
        <f>ROUND(I2036*H2036,2)</f>
        <v>0</v>
      </c>
      <c r="BL2036" s="18" t="s">
        <v>273</v>
      </c>
      <c r="BM2036" s="240" t="s">
        <v>1849</v>
      </c>
    </row>
    <row r="2037" s="13" customFormat="1">
      <c r="A2037" s="13"/>
      <c r="B2037" s="242"/>
      <c r="C2037" s="243"/>
      <c r="D2037" s="244" t="s">
        <v>178</v>
      </c>
      <c r="E2037" s="245" t="s">
        <v>1</v>
      </c>
      <c r="F2037" s="246" t="s">
        <v>1377</v>
      </c>
      <c r="G2037" s="243"/>
      <c r="H2037" s="245" t="s">
        <v>1</v>
      </c>
      <c r="I2037" s="247"/>
      <c r="J2037" s="243"/>
      <c r="K2037" s="243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178</v>
      </c>
      <c r="AU2037" s="252" t="s">
        <v>89</v>
      </c>
      <c r="AV2037" s="13" t="s">
        <v>87</v>
      </c>
      <c r="AW2037" s="13" t="s">
        <v>36</v>
      </c>
      <c r="AX2037" s="13" t="s">
        <v>79</v>
      </c>
      <c r="AY2037" s="252" t="s">
        <v>170</v>
      </c>
    </row>
    <row r="2038" s="14" customFormat="1">
      <c r="A2038" s="14"/>
      <c r="B2038" s="253"/>
      <c r="C2038" s="254"/>
      <c r="D2038" s="244" t="s">
        <v>178</v>
      </c>
      <c r="E2038" s="255" t="s">
        <v>1</v>
      </c>
      <c r="F2038" s="256" t="s">
        <v>1834</v>
      </c>
      <c r="G2038" s="254"/>
      <c r="H2038" s="257">
        <v>37.950000000000003</v>
      </c>
      <c r="I2038" s="258"/>
      <c r="J2038" s="254"/>
      <c r="K2038" s="254"/>
      <c r="L2038" s="259"/>
      <c r="M2038" s="260"/>
      <c r="N2038" s="261"/>
      <c r="O2038" s="261"/>
      <c r="P2038" s="261"/>
      <c r="Q2038" s="261"/>
      <c r="R2038" s="261"/>
      <c r="S2038" s="261"/>
      <c r="T2038" s="262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3" t="s">
        <v>178</v>
      </c>
      <c r="AU2038" s="263" t="s">
        <v>89</v>
      </c>
      <c r="AV2038" s="14" t="s">
        <v>89</v>
      </c>
      <c r="AW2038" s="14" t="s">
        <v>36</v>
      </c>
      <c r="AX2038" s="14" t="s">
        <v>79</v>
      </c>
      <c r="AY2038" s="263" t="s">
        <v>170</v>
      </c>
    </row>
    <row r="2039" s="15" customFormat="1">
      <c r="A2039" s="15"/>
      <c r="B2039" s="264"/>
      <c r="C2039" s="265"/>
      <c r="D2039" s="244" t="s">
        <v>178</v>
      </c>
      <c r="E2039" s="266" t="s">
        <v>1</v>
      </c>
      <c r="F2039" s="267" t="s">
        <v>183</v>
      </c>
      <c r="G2039" s="265"/>
      <c r="H2039" s="268">
        <v>37.950000000000003</v>
      </c>
      <c r="I2039" s="269"/>
      <c r="J2039" s="265"/>
      <c r="K2039" s="265"/>
      <c r="L2039" s="270"/>
      <c r="M2039" s="271"/>
      <c r="N2039" s="272"/>
      <c r="O2039" s="272"/>
      <c r="P2039" s="272"/>
      <c r="Q2039" s="272"/>
      <c r="R2039" s="272"/>
      <c r="S2039" s="272"/>
      <c r="T2039" s="273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74" t="s">
        <v>178</v>
      </c>
      <c r="AU2039" s="274" t="s">
        <v>89</v>
      </c>
      <c r="AV2039" s="15" t="s">
        <v>176</v>
      </c>
      <c r="AW2039" s="15" t="s">
        <v>36</v>
      </c>
      <c r="AX2039" s="15" t="s">
        <v>87</v>
      </c>
      <c r="AY2039" s="274" t="s">
        <v>170</v>
      </c>
    </row>
    <row r="2040" s="2" customFormat="1" ht="14.4" customHeight="1">
      <c r="A2040" s="39"/>
      <c r="B2040" s="40"/>
      <c r="C2040" s="228" t="s">
        <v>1850</v>
      </c>
      <c r="D2040" s="228" t="s">
        <v>172</v>
      </c>
      <c r="E2040" s="229" t="s">
        <v>1851</v>
      </c>
      <c r="F2040" s="230" t="s">
        <v>1852</v>
      </c>
      <c r="G2040" s="231" t="s">
        <v>352</v>
      </c>
      <c r="H2040" s="232">
        <v>12</v>
      </c>
      <c r="I2040" s="233"/>
      <c r="J2040" s="234">
        <f>ROUND(I2040*H2040,2)</f>
        <v>0</v>
      </c>
      <c r="K2040" s="235"/>
      <c r="L2040" s="45"/>
      <c r="M2040" s="236" t="s">
        <v>1</v>
      </c>
      <c r="N2040" s="237" t="s">
        <v>44</v>
      </c>
      <c r="O2040" s="92"/>
      <c r="P2040" s="238">
        <f>O2040*H2040</f>
        <v>0</v>
      </c>
      <c r="Q2040" s="238">
        <v>0</v>
      </c>
      <c r="R2040" s="238">
        <f>Q2040*H2040</f>
        <v>0</v>
      </c>
      <c r="S2040" s="238">
        <v>0.0039399999999999999</v>
      </c>
      <c r="T2040" s="239">
        <f>S2040*H2040</f>
        <v>0.047280000000000003</v>
      </c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R2040" s="240" t="s">
        <v>273</v>
      </c>
      <c r="AT2040" s="240" t="s">
        <v>172</v>
      </c>
      <c r="AU2040" s="240" t="s">
        <v>89</v>
      </c>
      <c r="AY2040" s="18" t="s">
        <v>170</v>
      </c>
      <c r="BE2040" s="241">
        <f>IF(N2040="základní",J2040,0)</f>
        <v>0</v>
      </c>
      <c r="BF2040" s="241">
        <f>IF(N2040="snížená",J2040,0)</f>
        <v>0</v>
      </c>
      <c r="BG2040" s="241">
        <f>IF(N2040="zákl. přenesená",J2040,0)</f>
        <v>0</v>
      </c>
      <c r="BH2040" s="241">
        <f>IF(N2040="sníž. přenesená",J2040,0)</f>
        <v>0</v>
      </c>
      <c r="BI2040" s="241">
        <f>IF(N2040="nulová",J2040,0)</f>
        <v>0</v>
      </c>
      <c r="BJ2040" s="18" t="s">
        <v>87</v>
      </c>
      <c r="BK2040" s="241">
        <f>ROUND(I2040*H2040,2)</f>
        <v>0</v>
      </c>
      <c r="BL2040" s="18" t="s">
        <v>273</v>
      </c>
      <c r="BM2040" s="240" t="s">
        <v>1853</v>
      </c>
    </row>
    <row r="2041" s="13" customFormat="1">
      <c r="A2041" s="13"/>
      <c r="B2041" s="242"/>
      <c r="C2041" s="243"/>
      <c r="D2041" s="244" t="s">
        <v>178</v>
      </c>
      <c r="E2041" s="245" t="s">
        <v>1</v>
      </c>
      <c r="F2041" s="246" t="s">
        <v>1377</v>
      </c>
      <c r="G2041" s="243"/>
      <c r="H2041" s="245" t="s">
        <v>1</v>
      </c>
      <c r="I2041" s="247"/>
      <c r="J2041" s="243"/>
      <c r="K2041" s="243"/>
      <c r="L2041" s="248"/>
      <c r="M2041" s="249"/>
      <c r="N2041" s="250"/>
      <c r="O2041" s="250"/>
      <c r="P2041" s="250"/>
      <c r="Q2041" s="250"/>
      <c r="R2041" s="250"/>
      <c r="S2041" s="250"/>
      <c r="T2041" s="25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2" t="s">
        <v>178</v>
      </c>
      <c r="AU2041" s="252" t="s">
        <v>89</v>
      </c>
      <c r="AV2041" s="13" t="s">
        <v>87</v>
      </c>
      <c r="AW2041" s="13" t="s">
        <v>36</v>
      </c>
      <c r="AX2041" s="13" t="s">
        <v>79</v>
      </c>
      <c r="AY2041" s="252" t="s">
        <v>170</v>
      </c>
    </row>
    <row r="2042" s="14" customFormat="1">
      <c r="A2042" s="14"/>
      <c r="B2042" s="253"/>
      <c r="C2042" s="254"/>
      <c r="D2042" s="244" t="s">
        <v>178</v>
      </c>
      <c r="E2042" s="255" t="s">
        <v>1</v>
      </c>
      <c r="F2042" s="256" t="s">
        <v>1854</v>
      </c>
      <c r="G2042" s="254"/>
      <c r="H2042" s="257">
        <v>12</v>
      </c>
      <c r="I2042" s="258"/>
      <c r="J2042" s="254"/>
      <c r="K2042" s="254"/>
      <c r="L2042" s="259"/>
      <c r="M2042" s="260"/>
      <c r="N2042" s="261"/>
      <c r="O2042" s="261"/>
      <c r="P2042" s="261"/>
      <c r="Q2042" s="261"/>
      <c r="R2042" s="261"/>
      <c r="S2042" s="261"/>
      <c r="T2042" s="26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3" t="s">
        <v>178</v>
      </c>
      <c r="AU2042" s="263" t="s">
        <v>89</v>
      </c>
      <c r="AV2042" s="14" t="s">
        <v>89</v>
      </c>
      <c r="AW2042" s="14" t="s">
        <v>36</v>
      </c>
      <c r="AX2042" s="14" t="s">
        <v>79</v>
      </c>
      <c r="AY2042" s="263" t="s">
        <v>170</v>
      </c>
    </row>
    <row r="2043" s="15" customFormat="1">
      <c r="A2043" s="15"/>
      <c r="B2043" s="264"/>
      <c r="C2043" s="265"/>
      <c r="D2043" s="244" t="s">
        <v>178</v>
      </c>
      <c r="E2043" s="266" t="s">
        <v>1</v>
      </c>
      <c r="F2043" s="267" t="s">
        <v>183</v>
      </c>
      <c r="G2043" s="265"/>
      <c r="H2043" s="268">
        <v>12</v>
      </c>
      <c r="I2043" s="269"/>
      <c r="J2043" s="265"/>
      <c r="K2043" s="265"/>
      <c r="L2043" s="270"/>
      <c r="M2043" s="271"/>
      <c r="N2043" s="272"/>
      <c r="O2043" s="272"/>
      <c r="P2043" s="272"/>
      <c r="Q2043" s="272"/>
      <c r="R2043" s="272"/>
      <c r="S2043" s="272"/>
      <c r="T2043" s="273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74" t="s">
        <v>178</v>
      </c>
      <c r="AU2043" s="274" t="s">
        <v>89</v>
      </c>
      <c r="AV2043" s="15" t="s">
        <v>176</v>
      </c>
      <c r="AW2043" s="15" t="s">
        <v>36</v>
      </c>
      <c r="AX2043" s="15" t="s">
        <v>87</v>
      </c>
      <c r="AY2043" s="274" t="s">
        <v>170</v>
      </c>
    </row>
    <row r="2044" s="2" customFormat="1" ht="24.15" customHeight="1">
      <c r="A2044" s="39"/>
      <c r="B2044" s="40"/>
      <c r="C2044" s="228" t="s">
        <v>1855</v>
      </c>
      <c r="D2044" s="228" t="s">
        <v>172</v>
      </c>
      <c r="E2044" s="229" t="s">
        <v>1856</v>
      </c>
      <c r="F2044" s="230" t="s">
        <v>1857</v>
      </c>
      <c r="G2044" s="231" t="s">
        <v>352</v>
      </c>
      <c r="H2044" s="232">
        <v>17.25</v>
      </c>
      <c r="I2044" s="233"/>
      <c r="J2044" s="234">
        <f>ROUND(I2044*H2044,2)</f>
        <v>0</v>
      </c>
      <c r="K2044" s="235"/>
      <c r="L2044" s="45"/>
      <c r="M2044" s="236" t="s">
        <v>1</v>
      </c>
      <c r="N2044" s="237" t="s">
        <v>44</v>
      </c>
      <c r="O2044" s="92"/>
      <c r="P2044" s="238">
        <f>O2044*H2044</f>
        <v>0</v>
      </c>
      <c r="Q2044" s="238">
        <v>0.0028700000000000002</v>
      </c>
      <c r="R2044" s="238">
        <f>Q2044*H2044</f>
        <v>0.049507500000000003</v>
      </c>
      <c r="S2044" s="238">
        <v>0</v>
      </c>
      <c r="T2044" s="239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40" t="s">
        <v>273</v>
      </c>
      <c r="AT2044" s="240" t="s">
        <v>172</v>
      </c>
      <c r="AU2044" s="240" t="s">
        <v>89</v>
      </c>
      <c r="AY2044" s="18" t="s">
        <v>170</v>
      </c>
      <c r="BE2044" s="241">
        <f>IF(N2044="základní",J2044,0)</f>
        <v>0</v>
      </c>
      <c r="BF2044" s="241">
        <f>IF(N2044="snížená",J2044,0)</f>
        <v>0</v>
      </c>
      <c r="BG2044" s="241">
        <f>IF(N2044="zákl. přenesená",J2044,0)</f>
        <v>0</v>
      </c>
      <c r="BH2044" s="241">
        <f>IF(N2044="sníž. přenesená",J2044,0)</f>
        <v>0</v>
      </c>
      <c r="BI2044" s="241">
        <f>IF(N2044="nulová",J2044,0)</f>
        <v>0</v>
      </c>
      <c r="BJ2044" s="18" t="s">
        <v>87</v>
      </c>
      <c r="BK2044" s="241">
        <f>ROUND(I2044*H2044,2)</f>
        <v>0</v>
      </c>
      <c r="BL2044" s="18" t="s">
        <v>273</v>
      </c>
      <c r="BM2044" s="240" t="s">
        <v>1858</v>
      </c>
    </row>
    <row r="2045" s="14" customFormat="1">
      <c r="A2045" s="14"/>
      <c r="B2045" s="253"/>
      <c r="C2045" s="254"/>
      <c r="D2045" s="244" t="s">
        <v>178</v>
      </c>
      <c r="E2045" s="255" t="s">
        <v>1</v>
      </c>
      <c r="F2045" s="256" t="s">
        <v>1859</v>
      </c>
      <c r="G2045" s="254"/>
      <c r="H2045" s="257">
        <v>15</v>
      </c>
      <c r="I2045" s="258"/>
      <c r="J2045" s="254"/>
      <c r="K2045" s="254"/>
      <c r="L2045" s="259"/>
      <c r="M2045" s="260"/>
      <c r="N2045" s="261"/>
      <c r="O2045" s="261"/>
      <c r="P2045" s="261"/>
      <c r="Q2045" s="261"/>
      <c r="R2045" s="261"/>
      <c r="S2045" s="261"/>
      <c r="T2045" s="26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3" t="s">
        <v>178</v>
      </c>
      <c r="AU2045" s="263" t="s">
        <v>89</v>
      </c>
      <c r="AV2045" s="14" t="s">
        <v>89</v>
      </c>
      <c r="AW2045" s="14" t="s">
        <v>36</v>
      </c>
      <c r="AX2045" s="14" t="s">
        <v>79</v>
      </c>
      <c r="AY2045" s="263" t="s">
        <v>170</v>
      </c>
    </row>
    <row r="2046" s="14" customFormat="1">
      <c r="A2046" s="14"/>
      <c r="B2046" s="253"/>
      <c r="C2046" s="254"/>
      <c r="D2046" s="244" t="s">
        <v>178</v>
      </c>
      <c r="E2046" s="255" t="s">
        <v>1</v>
      </c>
      <c r="F2046" s="256" t="s">
        <v>1860</v>
      </c>
      <c r="G2046" s="254"/>
      <c r="H2046" s="257">
        <v>2.25</v>
      </c>
      <c r="I2046" s="258"/>
      <c r="J2046" s="254"/>
      <c r="K2046" s="254"/>
      <c r="L2046" s="259"/>
      <c r="M2046" s="260"/>
      <c r="N2046" s="261"/>
      <c r="O2046" s="261"/>
      <c r="P2046" s="261"/>
      <c r="Q2046" s="261"/>
      <c r="R2046" s="261"/>
      <c r="S2046" s="261"/>
      <c r="T2046" s="262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3" t="s">
        <v>178</v>
      </c>
      <c r="AU2046" s="263" t="s">
        <v>89</v>
      </c>
      <c r="AV2046" s="14" t="s">
        <v>89</v>
      </c>
      <c r="AW2046" s="14" t="s">
        <v>36</v>
      </c>
      <c r="AX2046" s="14" t="s">
        <v>79</v>
      </c>
      <c r="AY2046" s="263" t="s">
        <v>170</v>
      </c>
    </row>
    <row r="2047" s="15" customFormat="1">
      <c r="A2047" s="15"/>
      <c r="B2047" s="264"/>
      <c r="C2047" s="265"/>
      <c r="D2047" s="244" t="s">
        <v>178</v>
      </c>
      <c r="E2047" s="266" t="s">
        <v>1</v>
      </c>
      <c r="F2047" s="267" t="s">
        <v>183</v>
      </c>
      <c r="G2047" s="265"/>
      <c r="H2047" s="268">
        <v>17.25</v>
      </c>
      <c r="I2047" s="269"/>
      <c r="J2047" s="265"/>
      <c r="K2047" s="265"/>
      <c r="L2047" s="270"/>
      <c r="M2047" s="271"/>
      <c r="N2047" s="272"/>
      <c r="O2047" s="272"/>
      <c r="P2047" s="272"/>
      <c r="Q2047" s="272"/>
      <c r="R2047" s="272"/>
      <c r="S2047" s="272"/>
      <c r="T2047" s="273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74" t="s">
        <v>178</v>
      </c>
      <c r="AU2047" s="274" t="s">
        <v>89</v>
      </c>
      <c r="AV2047" s="15" t="s">
        <v>176</v>
      </c>
      <c r="AW2047" s="15" t="s">
        <v>36</v>
      </c>
      <c r="AX2047" s="15" t="s">
        <v>87</v>
      </c>
      <c r="AY2047" s="274" t="s">
        <v>170</v>
      </c>
    </row>
    <row r="2048" s="2" customFormat="1" ht="24.15" customHeight="1">
      <c r="A2048" s="39"/>
      <c r="B2048" s="40"/>
      <c r="C2048" s="228" t="s">
        <v>1861</v>
      </c>
      <c r="D2048" s="228" t="s">
        <v>172</v>
      </c>
      <c r="E2048" s="229" t="s">
        <v>1862</v>
      </c>
      <c r="F2048" s="230" t="s">
        <v>1863</v>
      </c>
      <c r="G2048" s="231" t="s">
        <v>352</v>
      </c>
      <c r="H2048" s="232">
        <v>8.5</v>
      </c>
      <c r="I2048" s="233"/>
      <c r="J2048" s="234">
        <f>ROUND(I2048*H2048,2)</f>
        <v>0</v>
      </c>
      <c r="K2048" s="235"/>
      <c r="L2048" s="45"/>
      <c r="M2048" s="236" t="s">
        <v>1</v>
      </c>
      <c r="N2048" s="237" t="s">
        <v>44</v>
      </c>
      <c r="O2048" s="92"/>
      <c r="P2048" s="238">
        <f>O2048*H2048</f>
        <v>0</v>
      </c>
      <c r="Q2048" s="238">
        <v>0.0015900000000000001</v>
      </c>
      <c r="R2048" s="238">
        <f>Q2048*H2048</f>
        <v>0.013515000000000001</v>
      </c>
      <c r="S2048" s="238">
        <v>0</v>
      </c>
      <c r="T2048" s="239">
        <f>S2048*H2048</f>
        <v>0</v>
      </c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R2048" s="240" t="s">
        <v>273</v>
      </c>
      <c r="AT2048" s="240" t="s">
        <v>172</v>
      </c>
      <c r="AU2048" s="240" t="s">
        <v>89</v>
      </c>
      <c r="AY2048" s="18" t="s">
        <v>170</v>
      </c>
      <c r="BE2048" s="241">
        <f>IF(N2048="základní",J2048,0)</f>
        <v>0</v>
      </c>
      <c r="BF2048" s="241">
        <f>IF(N2048="snížená",J2048,0)</f>
        <v>0</v>
      </c>
      <c r="BG2048" s="241">
        <f>IF(N2048="zákl. přenesená",J2048,0)</f>
        <v>0</v>
      </c>
      <c r="BH2048" s="241">
        <f>IF(N2048="sníž. přenesená",J2048,0)</f>
        <v>0</v>
      </c>
      <c r="BI2048" s="241">
        <f>IF(N2048="nulová",J2048,0)</f>
        <v>0</v>
      </c>
      <c r="BJ2048" s="18" t="s">
        <v>87</v>
      </c>
      <c r="BK2048" s="241">
        <f>ROUND(I2048*H2048,2)</f>
        <v>0</v>
      </c>
      <c r="BL2048" s="18" t="s">
        <v>273</v>
      </c>
      <c r="BM2048" s="240" t="s">
        <v>1864</v>
      </c>
    </row>
    <row r="2049" s="2" customFormat="1" ht="24.15" customHeight="1">
      <c r="A2049" s="39"/>
      <c r="B2049" s="40"/>
      <c r="C2049" s="228" t="s">
        <v>1865</v>
      </c>
      <c r="D2049" s="228" t="s">
        <v>172</v>
      </c>
      <c r="E2049" s="229" t="s">
        <v>1866</v>
      </c>
      <c r="F2049" s="230" t="s">
        <v>1867</v>
      </c>
      <c r="G2049" s="231" t="s">
        <v>352</v>
      </c>
      <c r="H2049" s="232">
        <v>7</v>
      </c>
      <c r="I2049" s="233"/>
      <c r="J2049" s="234">
        <f>ROUND(I2049*H2049,2)</f>
        <v>0</v>
      </c>
      <c r="K2049" s="235"/>
      <c r="L2049" s="45"/>
      <c r="M2049" s="236" t="s">
        <v>1</v>
      </c>
      <c r="N2049" s="237" t="s">
        <v>44</v>
      </c>
      <c r="O2049" s="92"/>
      <c r="P2049" s="238">
        <f>O2049*H2049</f>
        <v>0</v>
      </c>
      <c r="Q2049" s="238">
        <v>0.0058300000000000001</v>
      </c>
      <c r="R2049" s="238">
        <f>Q2049*H2049</f>
        <v>0.040809999999999999</v>
      </c>
      <c r="S2049" s="238">
        <v>0</v>
      </c>
      <c r="T2049" s="239">
        <f>S2049*H2049</f>
        <v>0</v>
      </c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R2049" s="240" t="s">
        <v>273</v>
      </c>
      <c r="AT2049" s="240" t="s">
        <v>172</v>
      </c>
      <c r="AU2049" s="240" t="s">
        <v>89</v>
      </c>
      <c r="AY2049" s="18" t="s">
        <v>170</v>
      </c>
      <c r="BE2049" s="241">
        <f>IF(N2049="základní",J2049,0)</f>
        <v>0</v>
      </c>
      <c r="BF2049" s="241">
        <f>IF(N2049="snížená",J2049,0)</f>
        <v>0</v>
      </c>
      <c r="BG2049" s="241">
        <f>IF(N2049="zákl. přenesená",J2049,0)</f>
        <v>0</v>
      </c>
      <c r="BH2049" s="241">
        <f>IF(N2049="sníž. přenesená",J2049,0)</f>
        <v>0</v>
      </c>
      <c r="BI2049" s="241">
        <f>IF(N2049="nulová",J2049,0)</f>
        <v>0</v>
      </c>
      <c r="BJ2049" s="18" t="s">
        <v>87</v>
      </c>
      <c r="BK2049" s="241">
        <f>ROUND(I2049*H2049,2)</f>
        <v>0</v>
      </c>
      <c r="BL2049" s="18" t="s">
        <v>273</v>
      </c>
      <c r="BM2049" s="240" t="s">
        <v>1868</v>
      </c>
    </row>
    <row r="2050" s="2" customFormat="1" ht="24.15" customHeight="1">
      <c r="A2050" s="39"/>
      <c r="B2050" s="40"/>
      <c r="C2050" s="228" t="s">
        <v>1869</v>
      </c>
      <c r="D2050" s="228" t="s">
        <v>172</v>
      </c>
      <c r="E2050" s="229" t="s">
        <v>1870</v>
      </c>
      <c r="F2050" s="230" t="s">
        <v>1871</v>
      </c>
      <c r="G2050" s="231" t="s">
        <v>352</v>
      </c>
      <c r="H2050" s="232">
        <v>28.5</v>
      </c>
      <c r="I2050" s="233"/>
      <c r="J2050" s="234">
        <f>ROUND(I2050*H2050,2)</f>
        <v>0</v>
      </c>
      <c r="K2050" s="235"/>
      <c r="L2050" s="45"/>
      <c r="M2050" s="236" t="s">
        <v>1</v>
      </c>
      <c r="N2050" s="237" t="s">
        <v>44</v>
      </c>
      <c r="O2050" s="92"/>
      <c r="P2050" s="238">
        <f>O2050*H2050</f>
        <v>0</v>
      </c>
      <c r="Q2050" s="238">
        <v>0.0056499999999999996</v>
      </c>
      <c r="R2050" s="238">
        <f>Q2050*H2050</f>
        <v>0.161025</v>
      </c>
      <c r="S2050" s="238">
        <v>0</v>
      </c>
      <c r="T2050" s="239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40" t="s">
        <v>273</v>
      </c>
      <c r="AT2050" s="240" t="s">
        <v>172</v>
      </c>
      <c r="AU2050" s="240" t="s">
        <v>89</v>
      </c>
      <c r="AY2050" s="18" t="s">
        <v>170</v>
      </c>
      <c r="BE2050" s="241">
        <f>IF(N2050="základní",J2050,0)</f>
        <v>0</v>
      </c>
      <c r="BF2050" s="241">
        <f>IF(N2050="snížená",J2050,0)</f>
        <v>0</v>
      </c>
      <c r="BG2050" s="241">
        <f>IF(N2050="zákl. přenesená",J2050,0)</f>
        <v>0</v>
      </c>
      <c r="BH2050" s="241">
        <f>IF(N2050="sníž. přenesená",J2050,0)</f>
        <v>0</v>
      </c>
      <c r="BI2050" s="241">
        <f>IF(N2050="nulová",J2050,0)</f>
        <v>0</v>
      </c>
      <c r="BJ2050" s="18" t="s">
        <v>87</v>
      </c>
      <c r="BK2050" s="241">
        <f>ROUND(I2050*H2050,2)</f>
        <v>0</v>
      </c>
      <c r="BL2050" s="18" t="s">
        <v>273</v>
      </c>
      <c r="BM2050" s="240" t="s">
        <v>1872</v>
      </c>
    </row>
    <row r="2051" s="2" customFormat="1" ht="24.15" customHeight="1">
      <c r="A2051" s="39"/>
      <c r="B2051" s="40"/>
      <c r="C2051" s="228" t="s">
        <v>1873</v>
      </c>
      <c r="D2051" s="228" t="s">
        <v>172</v>
      </c>
      <c r="E2051" s="229" t="s">
        <v>1874</v>
      </c>
      <c r="F2051" s="230" t="s">
        <v>1875</v>
      </c>
      <c r="G2051" s="231" t="s">
        <v>352</v>
      </c>
      <c r="H2051" s="232">
        <v>16</v>
      </c>
      <c r="I2051" s="233"/>
      <c r="J2051" s="234">
        <f>ROUND(I2051*H2051,2)</f>
        <v>0</v>
      </c>
      <c r="K2051" s="235"/>
      <c r="L2051" s="45"/>
      <c r="M2051" s="236" t="s">
        <v>1</v>
      </c>
      <c r="N2051" s="237" t="s">
        <v>44</v>
      </c>
      <c r="O2051" s="92"/>
      <c r="P2051" s="238">
        <f>O2051*H2051</f>
        <v>0</v>
      </c>
      <c r="Q2051" s="238">
        <v>0.0035799999999999998</v>
      </c>
      <c r="R2051" s="238">
        <f>Q2051*H2051</f>
        <v>0.057279999999999998</v>
      </c>
      <c r="S2051" s="238">
        <v>0</v>
      </c>
      <c r="T2051" s="239">
        <f>S2051*H2051</f>
        <v>0</v>
      </c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R2051" s="240" t="s">
        <v>273</v>
      </c>
      <c r="AT2051" s="240" t="s">
        <v>172</v>
      </c>
      <c r="AU2051" s="240" t="s">
        <v>89</v>
      </c>
      <c r="AY2051" s="18" t="s">
        <v>170</v>
      </c>
      <c r="BE2051" s="241">
        <f>IF(N2051="základní",J2051,0)</f>
        <v>0</v>
      </c>
      <c r="BF2051" s="241">
        <f>IF(N2051="snížená",J2051,0)</f>
        <v>0</v>
      </c>
      <c r="BG2051" s="241">
        <f>IF(N2051="zákl. přenesená",J2051,0)</f>
        <v>0</v>
      </c>
      <c r="BH2051" s="241">
        <f>IF(N2051="sníž. přenesená",J2051,0)</f>
        <v>0</v>
      </c>
      <c r="BI2051" s="241">
        <f>IF(N2051="nulová",J2051,0)</f>
        <v>0</v>
      </c>
      <c r="BJ2051" s="18" t="s">
        <v>87</v>
      </c>
      <c r="BK2051" s="241">
        <f>ROUND(I2051*H2051,2)</f>
        <v>0</v>
      </c>
      <c r="BL2051" s="18" t="s">
        <v>273</v>
      </c>
      <c r="BM2051" s="240" t="s">
        <v>1876</v>
      </c>
    </row>
    <row r="2052" s="13" customFormat="1">
      <c r="A2052" s="13"/>
      <c r="B2052" s="242"/>
      <c r="C2052" s="243"/>
      <c r="D2052" s="244" t="s">
        <v>178</v>
      </c>
      <c r="E2052" s="245" t="s">
        <v>1</v>
      </c>
      <c r="F2052" s="246" t="s">
        <v>968</v>
      </c>
      <c r="G2052" s="243"/>
      <c r="H2052" s="245" t="s">
        <v>1</v>
      </c>
      <c r="I2052" s="247"/>
      <c r="J2052" s="243"/>
      <c r="K2052" s="243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2" t="s">
        <v>178</v>
      </c>
      <c r="AU2052" s="252" t="s">
        <v>89</v>
      </c>
      <c r="AV2052" s="13" t="s">
        <v>87</v>
      </c>
      <c r="AW2052" s="13" t="s">
        <v>36</v>
      </c>
      <c r="AX2052" s="13" t="s">
        <v>79</v>
      </c>
      <c r="AY2052" s="252" t="s">
        <v>170</v>
      </c>
    </row>
    <row r="2053" s="14" customFormat="1">
      <c r="A2053" s="14"/>
      <c r="B2053" s="253"/>
      <c r="C2053" s="254"/>
      <c r="D2053" s="244" t="s">
        <v>178</v>
      </c>
      <c r="E2053" s="255" t="s">
        <v>1</v>
      </c>
      <c r="F2053" s="256" t="s">
        <v>1854</v>
      </c>
      <c r="G2053" s="254"/>
      <c r="H2053" s="257">
        <v>12</v>
      </c>
      <c r="I2053" s="258"/>
      <c r="J2053" s="254"/>
      <c r="K2053" s="254"/>
      <c r="L2053" s="259"/>
      <c r="M2053" s="260"/>
      <c r="N2053" s="261"/>
      <c r="O2053" s="261"/>
      <c r="P2053" s="261"/>
      <c r="Q2053" s="261"/>
      <c r="R2053" s="261"/>
      <c r="S2053" s="261"/>
      <c r="T2053" s="26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3" t="s">
        <v>178</v>
      </c>
      <c r="AU2053" s="263" t="s">
        <v>89</v>
      </c>
      <c r="AV2053" s="14" t="s">
        <v>89</v>
      </c>
      <c r="AW2053" s="14" t="s">
        <v>36</v>
      </c>
      <c r="AX2053" s="14" t="s">
        <v>79</v>
      </c>
      <c r="AY2053" s="263" t="s">
        <v>170</v>
      </c>
    </row>
    <row r="2054" s="13" customFormat="1">
      <c r="A2054" s="13"/>
      <c r="B2054" s="242"/>
      <c r="C2054" s="243"/>
      <c r="D2054" s="244" t="s">
        <v>178</v>
      </c>
      <c r="E2054" s="245" t="s">
        <v>1</v>
      </c>
      <c r="F2054" s="246" t="s">
        <v>970</v>
      </c>
      <c r="G2054" s="243"/>
      <c r="H2054" s="245" t="s">
        <v>1</v>
      </c>
      <c r="I2054" s="247"/>
      <c r="J2054" s="243"/>
      <c r="K2054" s="243"/>
      <c r="L2054" s="248"/>
      <c r="M2054" s="249"/>
      <c r="N2054" s="250"/>
      <c r="O2054" s="250"/>
      <c r="P2054" s="250"/>
      <c r="Q2054" s="250"/>
      <c r="R2054" s="250"/>
      <c r="S2054" s="250"/>
      <c r="T2054" s="25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2" t="s">
        <v>178</v>
      </c>
      <c r="AU2054" s="252" t="s">
        <v>89</v>
      </c>
      <c r="AV2054" s="13" t="s">
        <v>87</v>
      </c>
      <c r="AW2054" s="13" t="s">
        <v>36</v>
      </c>
      <c r="AX2054" s="13" t="s">
        <v>79</v>
      </c>
      <c r="AY2054" s="252" t="s">
        <v>170</v>
      </c>
    </row>
    <row r="2055" s="14" customFormat="1">
      <c r="A2055" s="14"/>
      <c r="B2055" s="253"/>
      <c r="C2055" s="254"/>
      <c r="D2055" s="244" t="s">
        <v>178</v>
      </c>
      <c r="E2055" s="255" t="s">
        <v>1</v>
      </c>
      <c r="F2055" s="256" t="s">
        <v>1877</v>
      </c>
      <c r="G2055" s="254"/>
      <c r="H2055" s="257">
        <v>4</v>
      </c>
      <c r="I2055" s="258"/>
      <c r="J2055" s="254"/>
      <c r="K2055" s="254"/>
      <c r="L2055" s="259"/>
      <c r="M2055" s="260"/>
      <c r="N2055" s="261"/>
      <c r="O2055" s="261"/>
      <c r="P2055" s="261"/>
      <c r="Q2055" s="261"/>
      <c r="R2055" s="261"/>
      <c r="S2055" s="261"/>
      <c r="T2055" s="26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3" t="s">
        <v>178</v>
      </c>
      <c r="AU2055" s="263" t="s">
        <v>89</v>
      </c>
      <c r="AV2055" s="14" t="s">
        <v>89</v>
      </c>
      <c r="AW2055" s="14" t="s">
        <v>36</v>
      </c>
      <c r="AX2055" s="14" t="s">
        <v>79</v>
      </c>
      <c r="AY2055" s="263" t="s">
        <v>170</v>
      </c>
    </row>
    <row r="2056" s="15" customFormat="1">
      <c r="A2056" s="15"/>
      <c r="B2056" s="264"/>
      <c r="C2056" s="265"/>
      <c r="D2056" s="244" t="s">
        <v>178</v>
      </c>
      <c r="E2056" s="266" t="s">
        <v>1</v>
      </c>
      <c r="F2056" s="267" t="s">
        <v>183</v>
      </c>
      <c r="G2056" s="265"/>
      <c r="H2056" s="268">
        <v>16</v>
      </c>
      <c r="I2056" s="269"/>
      <c r="J2056" s="265"/>
      <c r="K2056" s="265"/>
      <c r="L2056" s="270"/>
      <c r="M2056" s="271"/>
      <c r="N2056" s="272"/>
      <c r="O2056" s="272"/>
      <c r="P2056" s="272"/>
      <c r="Q2056" s="272"/>
      <c r="R2056" s="272"/>
      <c r="S2056" s="272"/>
      <c r="T2056" s="273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74" t="s">
        <v>178</v>
      </c>
      <c r="AU2056" s="274" t="s">
        <v>89</v>
      </c>
      <c r="AV2056" s="15" t="s">
        <v>176</v>
      </c>
      <c r="AW2056" s="15" t="s">
        <v>36</v>
      </c>
      <c r="AX2056" s="15" t="s">
        <v>87</v>
      </c>
      <c r="AY2056" s="274" t="s">
        <v>170</v>
      </c>
    </row>
    <row r="2057" s="2" customFormat="1" ht="24.15" customHeight="1">
      <c r="A2057" s="39"/>
      <c r="B2057" s="40"/>
      <c r="C2057" s="228" t="s">
        <v>1878</v>
      </c>
      <c r="D2057" s="228" t="s">
        <v>172</v>
      </c>
      <c r="E2057" s="229" t="s">
        <v>1879</v>
      </c>
      <c r="F2057" s="230" t="s">
        <v>1880</v>
      </c>
      <c r="G2057" s="231" t="s">
        <v>352</v>
      </c>
      <c r="H2057" s="232">
        <v>3</v>
      </c>
      <c r="I2057" s="233"/>
      <c r="J2057" s="234">
        <f>ROUND(I2057*H2057,2)</f>
        <v>0</v>
      </c>
      <c r="K2057" s="235"/>
      <c r="L2057" s="45"/>
      <c r="M2057" s="236" t="s">
        <v>1</v>
      </c>
      <c r="N2057" s="237" t="s">
        <v>44</v>
      </c>
      <c r="O2057" s="92"/>
      <c r="P2057" s="238">
        <f>O2057*H2057</f>
        <v>0</v>
      </c>
      <c r="Q2057" s="238">
        <v>0.0053499999999999997</v>
      </c>
      <c r="R2057" s="238">
        <f>Q2057*H2057</f>
        <v>0.016049999999999998</v>
      </c>
      <c r="S2057" s="238">
        <v>0</v>
      </c>
      <c r="T2057" s="239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40" t="s">
        <v>273</v>
      </c>
      <c r="AT2057" s="240" t="s">
        <v>172</v>
      </c>
      <c r="AU2057" s="240" t="s">
        <v>89</v>
      </c>
      <c r="AY2057" s="18" t="s">
        <v>170</v>
      </c>
      <c r="BE2057" s="241">
        <f>IF(N2057="základní",J2057,0)</f>
        <v>0</v>
      </c>
      <c r="BF2057" s="241">
        <f>IF(N2057="snížená",J2057,0)</f>
        <v>0</v>
      </c>
      <c r="BG2057" s="241">
        <f>IF(N2057="zákl. přenesená",J2057,0)</f>
        <v>0</v>
      </c>
      <c r="BH2057" s="241">
        <f>IF(N2057="sníž. přenesená",J2057,0)</f>
        <v>0</v>
      </c>
      <c r="BI2057" s="241">
        <f>IF(N2057="nulová",J2057,0)</f>
        <v>0</v>
      </c>
      <c r="BJ2057" s="18" t="s">
        <v>87</v>
      </c>
      <c r="BK2057" s="241">
        <f>ROUND(I2057*H2057,2)</f>
        <v>0</v>
      </c>
      <c r="BL2057" s="18" t="s">
        <v>273</v>
      </c>
      <c r="BM2057" s="240" t="s">
        <v>1881</v>
      </c>
    </row>
    <row r="2058" s="14" customFormat="1">
      <c r="A2058" s="14"/>
      <c r="B2058" s="253"/>
      <c r="C2058" s="254"/>
      <c r="D2058" s="244" t="s">
        <v>178</v>
      </c>
      <c r="E2058" s="255" t="s">
        <v>1</v>
      </c>
      <c r="F2058" s="256" t="s">
        <v>894</v>
      </c>
      <c r="G2058" s="254"/>
      <c r="H2058" s="257">
        <v>3</v>
      </c>
      <c r="I2058" s="258"/>
      <c r="J2058" s="254"/>
      <c r="K2058" s="254"/>
      <c r="L2058" s="259"/>
      <c r="M2058" s="260"/>
      <c r="N2058" s="261"/>
      <c r="O2058" s="261"/>
      <c r="P2058" s="261"/>
      <c r="Q2058" s="261"/>
      <c r="R2058" s="261"/>
      <c r="S2058" s="261"/>
      <c r="T2058" s="26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3" t="s">
        <v>178</v>
      </c>
      <c r="AU2058" s="263" t="s">
        <v>89</v>
      </c>
      <c r="AV2058" s="14" t="s">
        <v>89</v>
      </c>
      <c r="AW2058" s="14" t="s">
        <v>36</v>
      </c>
      <c r="AX2058" s="14" t="s">
        <v>79</v>
      </c>
      <c r="AY2058" s="263" t="s">
        <v>170</v>
      </c>
    </row>
    <row r="2059" s="15" customFormat="1">
      <c r="A2059" s="15"/>
      <c r="B2059" s="264"/>
      <c r="C2059" s="265"/>
      <c r="D2059" s="244" t="s">
        <v>178</v>
      </c>
      <c r="E2059" s="266" t="s">
        <v>1</v>
      </c>
      <c r="F2059" s="267" t="s">
        <v>183</v>
      </c>
      <c r="G2059" s="265"/>
      <c r="H2059" s="268">
        <v>3</v>
      </c>
      <c r="I2059" s="269"/>
      <c r="J2059" s="265"/>
      <c r="K2059" s="265"/>
      <c r="L2059" s="270"/>
      <c r="M2059" s="271"/>
      <c r="N2059" s="272"/>
      <c r="O2059" s="272"/>
      <c r="P2059" s="272"/>
      <c r="Q2059" s="272"/>
      <c r="R2059" s="272"/>
      <c r="S2059" s="272"/>
      <c r="T2059" s="273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74" t="s">
        <v>178</v>
      </c>
      <c r="AU2059" s="274" t="s">
        <v>89</v>
      </c>
      <c r="AV2059" s="15" t="s">
        <v>176</v>
      </c>
      <c r="AW2059" s="15" t="s">
        <v>36</v>
      </c>
      <c r="AX2059" s="15" t="s">
        <v>87</v>
      </c>
      <c r="AY2059" s="274" t="s">
        <v>170</v>
      </c>
    </row>
    <row r="2060" s="2" customFormat="1" ht="24.15" customHeight="1">
      <c r="A2060" s="39"/>
      <c r="B2060" s="40"/>
      <c r="C2060" s="228" t="s">
        <v>1882</v>
      </c>
      <c r="D2060" s="228" t="s">
        <v>172</v>
      </c>
      <c r="E2060" s="229" t="s">
        <v>1883</v>
      </c>
      <c r="F2060" s="230" t="s">
        <v>1884</v>
      </c>
      <c r="G2060" s="231" t="s">
        <v>352</v>
      </c>
      <c r="H2060" s="232">
        <v>24</v>
      </c>
      <c r="I2060" s="233"/>
      <c r="J2060" s="234">
        <f>ROUND(I2060*H2060,2)</f>
        <v>0</v>
      </c>
      <c r="K2060" s="235"/>
      <c r="L2060" s="45"/>
      <c r="M2060" s="236" t="s">
        <v>1</v>
      </c>
      <c r="N2060" s="237" t="s">
        <v>44</v>
      </c>
      <c r="O2060" s="92"/>
      <c r="P2060" s="238">
        <f>O2060*H2060</f>
        <v>0</v>
      </c>
      <c r="Q2060" s="238">
        <v>0.0022000000000000001</v>
      </c>
      <c r="R2060" s="238">
        <f>Q2060*H2060</f>
        <v>0.0528</v>
      </c>
      <c r="S2060" s="238">
        <v>0</v>
      </c>
      <c r="T2060" s="239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40" t="s">
        <v>273</v>
      </c>
      <c r="AT2060" s="240" t="s">
        <v>172</v>
      </c>
      <c r="AU2060" s="240" t="s">
        <v>89</v>
      </c>
      <c r="AY2060" s="18" t="s">
        <v>170</v>
      </c>
      <c r="BE2060" s="241">
        <f>IF(N2060="základní",J2060,0)</f>
        <v>0</v>
      </c>
      <c r="BF2060" s="241">
        <f>IF(N2060="snížená",J2060,0)</f>
        <v>0</v>
      </c>
      <c r="BG2060" s="241">
        <f>IF(N2060="zákl. přenesená",J2060,0)</f>
        <v>0</v>
      </c>
      <c r="BH2060" s="241">
        <f>IF(N2060="sníž. přenesená",J2060,0)</f>
        <v>0</v>
      </c>
      <c r="BI2060" s="241">
        <f>IF(N2060="nulová",J2060,0)</f>
        <v>0</v>
      </c>
      <c r="BJ2060" s="18" t="s">
        <v>87</v>
      </c>
      <c r="BK2060" s="241">
        <f>ROUND(I2060*H2060,2)</f>
        <v>0</v>
      </c>
      <c r="BL2060" s="18" t="s">
        <v>273</v>
      </c>
      <c r="BM2060" s="240" t="s">
        <v>1885</v>
      </c>
    </row>
    <row r="2061" s="2" customFormat="1" ht="24.15" customHeight="1">
      <c r="A2061" s="39"/>
      <c r="B2061" s="40"/>
      <c r="C2061" s="228" t="s">
        <v>1886</v>
      </c>
      <c r="D2061" s="228" t="s">
        <v>172</v>
      </c>
      <c r="E2061" s="229" t="s">
        <v>1887</v>
      </c>
      <c r="F2061" s="230" t="s">
        <v>1888</v>
      </c>
      <c r="G2061" s="231" t="s">
        <v>352</v>
      </c>
      <c r="H2061" s="232">
        <v>24</v>
      </c>
      <c r="I2061" s="233"/>
      <c r="J2061" s="234">
        <f>ROUND(I2061*H2061,2)</f>
        <v>0</v>
      </c>
      <c r="K2061" s="235"/>
      <c r="L2061" s="45"/>
      <c r="M2061" s="236" t="s">
        <v>1</v>
      </c>
      <c r="N2061" s="237" t="s">
        <v>44</v>
      </c>
      <c r="O2061" s="92"/>
      <c r="P2061" s="238">
        <f>O2061*H2061</f>
        <v>0</v>
      </c>
      <c r="Q2061" s="238">
        <v>0.0028900000000000002</v>
      </c>
      <c r="R2061" s="238">
        <f>Q2061*H2061</f>
        <v>0.069360000000000005</v>
      </c>
      <c r="S2061" s="238">
        <v>0</v>
      </c>
      <c r="T2061" s="239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40" t="s">
        <v>273</v>
      </c>
      <c r="AT2061" s="240" t="s">
        <v>172</v>
      </c>
      <c r="AU2061" s="240" t="s">
        <v>89</v>
      </c>
      <c r="AY2061" s="18" t="s">
        <v>170</v>
      </c>
      <c r="BE2061" s="241">
        <f>IF(N2061="základní",J2061,0)</f>
        <v>0</v>
      </c>
      <c r="BF2061" s="241">
        <f>IF(N2061="snížená",J2061,0)</f>
        <v>0</v>
      </c>
      <c r="BG2061" s="241">
        <f>IF(N2061="zákl. přenesená",J2061,0)</f>
        <v>0</v>
      </c>
      <c r="BH2061" s="241">
        <f>IF(N2061="sníž. přenesená",J2061,0)</f>
        <v>0</v>
      </c>
      <c r="BI2061" s="241">
        <f>IF(N2061="nulová",J2061,0)</f>
        <v>0</v>
      </c>
      <c r="BJ2061" s="18" t="s">
        <v>87</v>
      </c>
      <c r="BK2061" s="241">
        <f>ROUND(I2061*H2061,2)</f>
        <v>0</v>
      </c>
      <c r="BL2061" s="18" t="s">
        <v>273</v>
      </c>
      <c r="BM2061" s="240" t="s">
        <v>1889</v>
      </c>
    </row>
    <row r="2062" s="2" customFormat="1" ht="24.15" customHeight="1">
      <c r="A2062" s="39"/>
      <c r="B2062" s="40"/>
      <c r="C2062" s="228" t="s">
        <v>1890</v>
      </c>
      <c r="D2062" s="228" t="s">
        <v>172</v>
      </c>
      <c r="E2062" s="229" t="s">
        <v>1891</v>
      </c>
      <c r="F2062" s="230" t="s">
        <v>1892</v>
      </c>
      <c r="G2062" s="231" t="s">
        <v>352</v>
      </c>
      <c r="H2062" s="232">
        <v>7.7999999999999998</v>
      </c>
      <c r="I2062" s="233"/>
      <c r="J2062" s="234">
        <f>ROUND(I2062*H2062,2)</f>
        <v>0</v>
      </c>
      <c r="K2062" s="235"/>
      <c r="L2062" s="45"/>
      <c r="M2062" s="236" t="s">
        <v>1</v>
      </c>
      <c r="N2062" s="237" t="s">
        <v>44</v>
      </c>
      <c r="O2062" s="92"/>
      <c r="P2062" s="238">
        <f>O2062*H2062</f>
        <v>0</v>
      </c>
      <c r="Q2062" s="238">
        <v>0.0016900000000000001</v>
      </c>
      <c r="R2062" s="238">
        <f>Q2062*H2062</f>
        <v>0.013182000000000001</v>
      </c>
      <c r="S2062" s="238">
        <v>0</v>
      </c>
      <c r="T2062" s="239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40" t="s">
        <v>273</v>
      </c>
      <c r="AT2062" s="240" t="s">
        <v>172</v>
      </c>
      <c r="AU2062" s="240" t="s">
        <v>89</v>
      </c>
      <c r="AY2062" s="18" t="s">
        <v>170</v>
      </c>
      <c r="BE2062" s="241">
        <f>IF(N2062="základní",J2062,0)</f>
        <v>0</v>
      </c>
      <c r="BF2062" s="241">
        <f>IF(N2062="snížená",J2062,0)</f>
        <v>0</v>
      </c>
      <c r="BG2062" s="241">
        <f>IF(N2062="zákl. přenesená",J2062,0)</f>
        <v>0</v>
      </c>
      <c r="BH2062" s="241">
        <f>IF(N2062="sníž. přenesená",J2062,0)</f>
        <v>0</v>
      </c>
      <c r="BI2062" s="241">
        <f>IF(N2062="nulová",J2062,0)</f>
        <v>0</v>
      </c>
      <c r="BJ2062" s="18" t="s">
        <v>87</v>
      </c>
      <c r="BK2062" s="241">
        <f>ROUND(I2062*H2062,2)</f>
        <v>0</v>
      </c>
      <c r="BL2062" s="18" t="s">
        <v>273</v>
      </c>
      <c r="BM2062" s="240" t="s">
        <v>1893</v>
      </c>
    </row>
    <row r="2063" s="13" customFormat="1">
      <c r="A2063" s="13"/>
      <c r="B2063" s="242"/>
      <c r="C2063" s="243"/>
      <c r="D2063" s="244" t="s">
        <v>178</v>
      </c>
      <c r="E2063" s="245" t="s">
        <v>1</v>
      </c>
      <c r="F2063" s="246" t="s">
        <v>1705</v>
      </c>
      <c r="G2063" s="243"/>
      <c r="H2063" s="245" t="s">
        <v>1</v>
      </c>
      <c r="I2063" s="247"/>
      <c r="J2063" s="243"/>
      <c r="K2063" s="243"/>
      <c r="L2063" s="248"/>
      <c r="M2063" s="249"/>
      <c r="N2063" s="250"/>
      <c r="O2063" s="250"/>
      <c r="P2063" s="250"/>
      <c r="Q2063" s="250"/>
      <c r="R2063" s="250"/>
      <c r="S2063" s="250"/>
      <c r="T2063" s="25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2" t="s">
        <v>178</v>
      </c>
      <c r="AU2063" s="252" t="s">
        <v>89</v>
      </c>
      <c r="AV2063" s="13" t="s">
        <v>87</v>
      </c>
      <c r="AW2063" s="13" t="s">
        <v>36</v>
      </c>
      <c r="AX2063" s="13" t="s">
        <v>79</v>
      </c>
      <c r="AY2063" s="252" t="s">
        <v>170</v>
      </c>
    </row>
    <row r="2064" s="14" customFormat="1">
      <c r="A2064" s="14"/>
      <c r="B2064" s="253"/>
      <c r="C2064" s="254"/>
      <c r="D2064" s="244" t="s">
        <v>178</v>
      </c>
      <c r="E2064" s="255" t="s">
        <v>1</v>
      </c>
      <c r="F2064" s="256" t="s">
        <v>1894</v>
      </c>
      <c r="G2064" s="254"/>
      <c r="H2064" s="257">
        <v>2.6000000000000001</v>
      </c>
      <c r="I2064" s="258"/>
      <c r="J2064" s="254"/>
      <c r="K2064" s="254"/>
      <c r="L2064" s="259"/>
      <c r="M2064" s="260"/>
      <c r="N2064" s="261"/>
      <c r="O2064" s="261"/>
      <c r="P2064" s="261"/>
      <c r="Q2064" s="261"/>
      <c r="R2064" s="261"/>
      <c r="S2064" s="261"/>
      <c r="T2064" s="26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3" t="s">
        <v>178</v>
      </c>
      <c r="AU2064" s="263" t="s">
        <v>89</v>
      </c>
      <c r="AV2064" s="14" t="s">
        <v>89</v>
      </c>
      <c r="AW2064" s="14" t="s">
        <v>36</v>
      </c>
      <c r="AX2064" s="14" t="s">
        <v>79</v>
      </c>
      <c r="AY2064" s="263" t="s">
        <v>170</v>
      </c>
    </row>
    <row r="2065" s="13" customFormat="1">
      <c r="A2065" s="13"/>
      <c r="B2065" s="242"/>
      <c r="C2065" s="243"/>
      <c r="D2065" s="244" t="s">
        <v>178</v>
      </c>
      <c r="E2065" s="245" t="s">
        <v>1</v>
      </c>
      <c r="F2065" s="246" t="s">
        <v>1706</v>
      </c>
      <c r="G2065" s="243"/>
      <c r="H2065" s="245" t="s">
        <v>1</v>
      </c>
      <c r="I2065" s="247"/>
      <c r="J2065" s="243"/>
      <c r="K2065" s="243"/>
      <c r="L2065" s="248"/>
      <c r="M2065" s="249"/>
      <c r="N2065" s="250"/>
      <c r="O2065" s="250"/>
      <c r="P2065" s="250"/>
      <c r="Q2065" s="250"/>
      <c r="R2065" s="250"/>
      <c r="S2065" s="250"/>
      <c r="T2065" s="251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2" t="s">
        <v>178</v>
      </c>
      <c r="AU2065" s="252" t="s">
        <v>89</v>
      </c>
      <c r="AV2065" s="13" t="s">
        <v>87</v>
      </c>
      <c r="AW2065" s="13" t="s">
        <v>36</v>
      </c>
      <c r="AX2065" s="13" t="s">
        <v>79</v>
      </c>
      <c r="AY2065" s="252" t="s">
        <v>170</v>
      </c>
    </row>
    <row r="2066" s="14" customFormat="1">
      <c r="A2066" s="14"/>
      <c r="B2066" s="253"/>
      <c r="C2066" s="254"/>
      <c r="D2066" s="244" t="s">
        <v>178</v>
      </c>
      <c r="E2066" s="255" t="s">
        <v>1</v>
      </c>
      <c r="F2066" s="256" t="s">
        <v>1895</v>
      </c>
      <c r="G2066" s="254"/>
      <c r="H2066" s="257">
        <v>5.2000000000000002</v>
      </c>
      <c r="I2066" s="258"/>
      <c r="J2066" s="254"/>
      <c r="K2066" s="254"/>
      <c r="L2066" s="259"/>
      <c r="M2066" s="260"/>
      <c r="N2066" s="261"/>
      <c r="O2066" s="261"/>
      <c r="P2066" s="261"/>
      <c r="Q2066" s="261"/>
      <c r="R2066" s="261"/>
      <c r="S2066" s="261"/>
      <c r="T2066" s="262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3" t="s">
        <v>178</v>
      </c>
      <c r="AU2066" s="263" t="s">
        <v>89</v>
      </c>
      <c r="AV2066" s="14" t="s">
        <v>89</v>
      </c>
      <c r="AW2066" s="14" t="s">
        <v>36</v>
      </c>
      <c r="AX2066" s="14" t="s">
        <v>79</v>
      </c>
      <c r="AY2066" s="263" t="s">
        <v>170</v>
      </c>
    </row>
    <row r="2067" s="15" customFormat="1">
      <c r="A2067" s="15"/>
      <c r="B2067" s="264"/>
      <c r="C2067" s="265"/>
      <c r="D2067" s="244" t="s">
        <v>178</v>
      </c>
      <c r="E2067" s="266" t="s">
        <v>1</v>
      </c>
      <c r="F2067" s="267" t="s">
        <v>183</v>
      </c>
      <c r="G2067" s="265"/>
      <c r="H2067" s="268">
        <v>7.7999999999999998</v>
      </c>
      <c r="I2067" s="269"/>
      <c r="J2067" s="265"/>
      <c r="K2067" s="265"/>
      <c r="L2067" s="270"/>
      <c r="M2067" s="271"/>
      <c r="N2067" s="272"/>
      <c r="O2067" s="272"/>
      <c r="P2067" s="272"/>
      <c r="Q2067" s="272"/>
      <c r="R2067" s="272"/>
      <c r="S2067" s="272"/>
      <c r="T2067" s="273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74" t="s">
        <v>178</v>
      </c>
      <c r="AU2067" s="274" t="s">
        <v>89</v>
      </c>
      <c r="AV2067" s="15" t="s">
        <v>176</v>
      </c>
      <c r="AW2067" s="15" t="s">
        <v>36</v>
      </c>
      <c r="AX2067" s="15" t="s">
        <v>87</v>
      </c>
      <c r="AY2067" s="274" t="s">
        <v>170</v>
      </c>
    </row>
    <row r="2068" s="2" customFormat="1" ht="24.15" customHeight="1">
      <c r="A2068" s="39"/>
      <c r="B2068" s="40"/>
      <c r="C2068" s="228" t="s">
        <v>1896</v>
      </c>
      <c r="D2068" s="228" t="s">
        <v>172</v>
      </c>
      <c r="E2068" s="229" t="s">
        <v>1897</v>
      </c>
      <c r="F2068" s="230" t="s">
        <v>1898</v>
      </c>
      <c r="G2068" s="231" t="s">
        <v>590</v>
      </c>
      <c r="H2068" s="232">
        <v>2</v>
      </c>
      <c r="I2068" s="233"/>
      <c r="J2068" s="234">
        <f>ROUND(I2068*H2068,2)</f>
        <v>0</v>
      </c>
      <c r="K2068" s="235"/>
      <c r="L2068" s="45"/>
      <c r="M2068" s="236" t="s">
        <v>1</v>
      </c>
      <c r="N2068" s="237" t="s">
        <v>44</v>
      </c>
      <c r="O2068" s="92"/>
      <c r="P2068" s="238">
        <f>O2068*H2068</f>
        <v>0</v>
      </c>
      <c r="Q2068" s="238">
        <v>0.00036000000000000002</v>
      </c>
      <c r="R2068" s="238">
        <f>Q2068*H2068</f>
        <v>0.00072000000000000005</v>
      </c>
      <c r="S2068" s="238">
        <v>0</v>
      </c>
      <c r="T2068" s="239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40" t="s">
        <v>273</v>
      </c>
      <c r="AT2068" s="240" t="s">
        <v>172</v>
      </c>
      <c r="AU2068" s="240" t="s">
        <v>89</v>
      </c>
      <c r="AY2068" s="18" t="s">
        <v>170</v>
      </c>
      <c r="BE2068" s="241">
        <f>IF(N2068="základní",J2068,0)</f>
        <v>0</v>
      </c>
      <c r="BF2068" s="241">
        <f>IF(N2068="snížená",J2068,0)</f>
        <v>0</v>
      </c>
      <c r="BG2068" s="241">
        <f>IF(N2068="zákl. přenesená",J2068,0)</f>
        <v>0</v>
      </c>
      <c r="BH2068" s="241">
        <f>IF(N2068="sníž. přenesená",J2068,0)</f>
        <v>0</v>
      </c>
      <c r="BI2068" s="241">
        <f>IF(N2068="nulová",J2068,0)</f>
        <v>0</v>
      </c>
      <c r="BJ2068" s="18" t="s">
        <v>87</v>
      </c>
      <c r="BK2068" s="241">
        <f>ROUND(I2068*H2068,2)</f>
        <v>0</v>
      </c>
      <c r="BL2068" s="18" t="s">
        <v>273</v>
      </c>
      <c r="BM2068" s="240" t="s">
        <v>1899</v>
      </c>
    </row>
    <row r="2069" s="13" customFormat="1">
      <c r="A2069" s="13"/>
      <c r="B2069" s="242"/>
      <c r="C2069" s="243"/>
      <c r="D2069" s="244" t="s">
        <v>178</v>
      </c>
      <c r="E2069" s="245" t="s">
        <v>1</v>
      </c>
      <c r="F2069" s="246" t="s">
        <v>1705</v>
      </c>
      <c r="G2069" s="243"/>
      <c r="H2069" s="245" t="s">
        <v>1</v>
      </c>
      <c r="I2069" s="247"/>
      <c r="J2069" s="243"/>
      <c r="K2069" s="243"/>
      <c r="L2069" s="248"/>
      <c r="M2069" s="249"/>
      <c r="N2069" s="250"/>
      <c r="O2069" s="250"/>
      <c r="P2069" s="250"/>
      <c r="Q2069" s="250"/>
      <c r="R2069" s="250"/>
      <c r="S2069" s="250"/>
      <c r="T2069" s="25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2" t="s">
        <v>178</v>
      </c>
      <c r="AU2069" s="252" t="s">
        <v>89</v>
      </c>
      <c r="AV2069" s="13" t="s">
        <v>87</v>
      </c>
      <c r="AW2069" s="13" t="s">
        <v>36</v>
      </c>
      <c r="AX2069" s="13" t="s">
        <v>79</v>
      </c>
      <c r="AY2069" s="252" t="s">
        <v>170</v>
      </c>
    </row>
    <row r="2070" s="14" customFormat="1">
      <c r="A2070" s="14"/>
      <c r="B2070" s="253"/>
      <c r="C2070" s="254"/>
      <c r="D2070" s="244" t="s">
        <v>178</v>
      </c>
      <c r="E2070" s="255" t="s">
        <v>1</v>
      </c>
      <c r="F2070" s="256" t="s">
        <v>87</v>
      </c>
      <c r="G2070" s="254"/>
      <c r="H2070" s="257">
        <v>1</v>
      </c>
      <c r="I2070" s="258"/>
      <c r="J2070" s="254"/>
      <c r="K2070" s="254"/>
      <c r="L2070" s="259"/>
      <c r="M2070" s="260"/>
      <c r="N2070" s="261"/>
      <c r="O2070" s="261"/>
      <c r="P2070" s="261"/>
      <c r="Q2070" s="261"/>
      <c r="R2070" s="261"/>
      <c r="S2070" s="261"/>
      <c r="T2070" s="26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3" t="s">
        <v>178</v>
      </c>
      <c r="AU2070" s="263" t="s">
        <v>89</v>
      </c>
      <c r="AV2070" s="14" t="s">
        <v>89</v>
      </c>
      <c r="AW2070" s="14" t="s">
        <v>36</v>
      </c>
      <c r="AX2070" s="14" t="s">
        <v>79</v>
      </c>
      <c r="AY2070" s="263" t="s">
        <v>170</v>
      </c>
    </row>
    <row r="2071" s="13" customFormat="1">
      <c r="A2071" s="13"/>
      <c r="B2071" s="242"/>
      <c r="C2071" s="243"/>
      <c r="D2071" s="244" t="s">
        <v>178</v>
      </c>
      <c r="E2071" s="245" t="s">
        <v>1</v>
      </c>
      <c r="F2071" s="246" t="s">
        <v>1706</v>
      </c>
      <c r="G2071" s="243"/>
      <c r="H2071" s="245" t="s">
        <v>1</v>
      </c>
      <c r="I2071" s="247"/>
      <c r="J2071" s="243"/>
      <c r="K2071" s="243"/>
      <c r="L2071" s="248"/>
      <c r="M2071" s="249"/>
      <c r="N2071" s="250"/>
      <c r="O2071" s="250"/>
      <c r="P2071" s="250"/>
      <c r="Q2071" s="250"/>
      <c r="R2071" s="250"/>
      <c r="S2071" s="250"/>
      <c r="T2071" s="25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2" t="s">
        <v>178</v>
      </c>
      <c r="AU2071" s="252" t="s">
        <v>89</v>
      </c>
      <c r="AV2071" s="13" t="s">
        <v>87</v>
      </c>
      <c r="AW2071" s="13" t="s">
        <v>36</v>
      </c>
      <c r="AX2071" s="13" t="s">
        <v>79</v>
      </c>
      <c r="AY2071" s="252" t="s">
        <v>170</v>
      </c>
    </row>
    <row r="2072" s="14" customFormat="1">
      <c r="A2072" s="14"/>
      <c r="B2072" s="253"/>
      <c r="C2072" s="254"/>
      <c r="D2072" s="244" t="s">
        <v>178</v>
      </c>
      <c r="E2072" s="255" t="s">
        <v>1</v>
      </c>
      <c r="F2072" s="256" t="s">
        <v>87</v>
      </c>
      <c r="G2072" s="254"/>
      <c r="H2072" s="257">
        <v>1</v>
      </c>
      <c r="I2072" s="258"/>
      <c r="J2072" s="254"/>
      <c r="K2072" s="254"/>
      <c r="L2072" s="259"/>
      <c r="M2072" s="260"/>
      <c r="N2072" s="261"/>
      <c r="O2072" s="261"/>
      <c r="P2072" s="261"/>
      <c r="Q2072" s="261"/>
      <c r="R2072" s="261"/>
      <c r="S2072" s="261"/>
      <c r="T2072" s="262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63" t="s">
        <v>178</v>
      </c>
      <c r="AU2072" s="263" t="s">
        <v>89</v>
      </c>
      <c r="AV2072" s="14" t="s">
        <v>89</v>
      </c>
      <c r="AW2072" s="14" t="s">
        <v>36</v>
      </c>
      <c r="AX2072" s="14" t="s">
        <v>79</v>
      </c>
      <c r="AY2072" s="263" t="s">
        <v>170</v>
      </c>
    </row>
    <row r="2073" s="15" customFormat="1">
      <c r="A2073" s="15"/>
      <c r="B2073" s="264"/>
      <c r="C2073" s="265"/>
      <c r="D2073" s="244" t="s">
        <v>178</v>
      </c>
      <c r="E2073" s="266" t="s">
        <v>1</v>
      </c>
      <c r="F2073" s="267" t="s">
        <v>183</v>
      </c>
      <c r="G2073" s="265"/>
      <c r="H2073" s="268">
        <v>2</v>
      </c>
      <c r="I2073" s="269"/>
      <c r="J2073" s="265"/>
      <c r="K2073" s="265"/>
      <c r="L2073" s="270"/>
      <c r="M2073" s="271"/>
      <c r="N2073" s="272"/>
      <c r="O2073" s="272"/>
      <c r="P2073" s="272"/>
      <c r="Q2073" s="272"/>
      <c r="R2073" s="272"/>
      <c r="S2073" s="272"/>
      <c r="T2073" s="273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74" t="s">
        <v>178</v>
      </c>
      <c r="AU2073" s="274" t="s">
        <v>89</v>
      </c>
      <c r="AV2073" s="15" t="s">
        <v>176</v>
      </c>
      <c r="AW2073" s="15" t="s">
        <v>36</v>
      </c>
      <c r="AX2073" s="15" t="s">
        <v>87</v>
      </c>
      <c r="AY2073" s="274" t="s">
        <v>170</v>
      </c>
    </row>
    <row r="2074" s="2" customFormat="1" ht="24.15" customHeight="1">
      <c r="A2074" s="39"/>
      <c r="B2074" s="40"/>
      <c r="C2074" s="228" t="s">
        <v>1900</v>
      </c>
      <c r="D2074" s="228" t="s">
        <v>172</v>
      </c>
      <c r="E2074" s="229" t="s">
        <v>1901</v>
      </c>
      <c r="F2074" s="230" t="s">
        <v>1902</v>
      </c>
      <c r="G2074" s="231" t="s">
        <v>352</v>
      </c>
      <c r="H2074" s="232">
        <v>7</v>
      </c>
      <c r="I2074" s="233"/>
      <c r="J2074" s="234">
        <f>ROUND(I2074*H2074,2)</f>
        <v>0</v>
      </c>
      <c r="K2074" s="235"/>
      <c r="L2074" s="45"/>
      <c r="M2074" s="236" t="s">
        <v>1</v>
      </c>
      <c r="N2074" s="237" t="s">
        <v>44</v>
      </c>
      <c r="O2074" s="92"/>
      <c r="P2074" s="238">
        <f>O2074*H2074</f>
        <v>0</v>
      </c>
      <c r="Q2074" s="238">
        <v>0.0020999999999999999</v>
      </c>
      <c r="R2074" s="238">
        <f>Q2074*H2074</f>
        <v>0.0147</v>
      </c>
      <c r="S2074" s="238">
        <v>0</v>
      </c>
      <c r="T2074" s="239">
        <f>S2074*H2074</f>
        <v>0</v>
      </c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R2074" s="240" t="s">
        <v>273</v>
      </c>
      <c r="AT2074" s="240" t="s">
        <v>172</v>
      </c>
      <c r="AU2074" s="240" t="s">
        <v>89</v>
      </c>
      <c r="AY2074" s="18" t="s">
        <v>170</v>
      </c>
      <c r="BE2074" s="241">
        <f>IF(N2074="základní",J2074,0)</f>
        <v>0</v>
      </c>
      <c r="BF2074" s="241">
        <f>IF(N2074="snížená",J2074,0)</f>
        <v>0</v>
      </c>
      <c r="BG2074" s="241">
        <f>IF(N2074="zákl. přenesená",J2074,0)</f>
        <v>0</v>
      </c>
      <c r="BH2074" s="241">
        <f>IF(N2074="sníž. přenesená",J2074,0)</f>
        <v>0</v>
      </c>
      <c r="BI2074" s="241">
        <f>IF(N2074="nulová",J2074,0)</f>
        <v>0</v>
      </c>
      <c r="BJ2074" s="18" t="s">
        <v>87</v>
      </c>
      <c r="BK2074" s="241">
        <f>ROUND(I2074*H2074,2)</f>
        <v>0</v>
      </c>
      <c r="BL2074" s="18" t="s">
        <v>273</v>
      </c>
      <c r="BM2074" s="240" t="s">
        <v>1903</v>
      </c>
    </row>
    <row r="2075" s="13" customFormat="1">
      <c r="A2075" s="13"/>
      <c r="B2075" s="242"/>
      <c r="C2075" s="243"/>
      <c r="D2075" s="244" t="s">
        <v>178</v>
      </c>
      <c r="E2075" s="245" t="s">
        <v>1</v>
      </c>
      <c r="F2075" s="246" t="s">
        <v>1705</v>
      </c>
      <c r="G2075" s="243"/>
      <c r="H2075" s="245" t="s">
        <v>1</v>
      </c>
      <c r="I2075" s="247"/>
      <c r="J2075" s="243"/>
      <c r="K2075" s="243"/>
      <c r="L2075" s="248"/>
      <c r="M2075" s="249"/>
      <c r="N2075" s="250"/>
      <c r="O2075" s="250"/>
      <c r="P2075" s="250"/>
      <c r="Q2075" s="250"/>
      <c r="R2075" s="250"/>
      <c r="S2075" s="250"/>
      <c r="T2075" s="25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2" t="s">
        <v>178</v>
      </c>
      <c r="AU2075" s="252" t="s">
        <v>89</v>
      </c>
      <c r="AV2075" s="13" t="s">
        <v>87</v>
      </c>
      <c r="AW2075" s="13" t="s">
        <v>36</v>
      </c>
      <c r="AX2075" s="13" t="s">
        <v>79</v>
      </c>
      <c r="AY2075" s="252" t="s">
        <v>170</v>
      </c>
    </row>
    <row r="2076" s="14" customFormat="1">
      <c r="A2076" s="14"/>
      <c r="B2076" s="253"/>
      <c r="C2076" s="254"/>
      <c r="D2076" s="244" t="s">
        <v>178</v>
      </c>
      <c r="E2076" s="255" t="s">
        <v>1</v>
      </c>
      <c r="F2076" s="256" t="s">
        <v>1904</v>
      </c>
      <c r="G2076" s="254"/>
      <c r="H2076" s="257">
        <v>3.5</v>
      </c>
      <c r="I2076" s="258"/>
      <c r="J2076" s="254"/>
      <c r="K2076" s="254"/>
      <c r="L2076" s="259"/>
      <c r="M2076" s="260"/>
      <c r="N2076" s="261"/>
      <c r="O2076" s="261"/>
      <c r="P2076" s="261"/>
      <c r="Q2076" s="261"/>
      <c r="R2076" s="261"/>
      <c r="S2076" s="261"/>
      <c r="T2076" s="262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3" t="s">
        <v>178</v>
      </c>
      <c r="AU2076" s="263" t="s">
        <v>89</v>
      </c>
      <c r="AV2076" s="14" t="s">
        <v>89</v>
      </c>
      <c r="AW2076" s="14" t="s">
        <v>36</v>
      </c>
      <c r="AX2076" s="14" t="s">
        <v>79</v>
      </c>
      <c r="AY2076" s="263" t="s">
        <v>170</v>
      </c>
    </row>
    <row r="2077" s="13" customFormat="1">
      <c r="A2077" s="13"/>
      <c r="B2077" s="242"/>
      <c r="C2077" s="243"/>
      <c r="D2077" s="244" t="s">
        <v>178</v>
      </c>
      <c r="E2077" s="245" t="s">
        <v>1</v>
      </c>
      <c r="F2077" s="246" t="s">
        <v>1706</v>
      </c>
      <c r="G2077" s="243"/>
      <c r="H2077" s="245" t="s">
        <v>1</v>
      </c>
      <c r="I2077" s="247"/>
      <c r="J2077" s="243"/>
      <c r="K2077" s="243"/>
      <c r="L2077" s="248"/>
      <c r="M2077" s="249"/>
      <c r="N2077" s="250"/>
      <c r="O2077" s="250"/>
      <c r="P2077" s="250"/>
      <c r="Q2077" s="250"/>
      <c r="R2077" s="250"/>
      <c r="S2077" s="250"/>
      <c r="T2077" s="25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2" t="s">
        <v>178</v>
      </c>
      <c r="AU2077" s="252" t="s">
        <v>89</v>
      </c>
      <c r="AV2077" s="13" t="s">
        <v>87</v>
      </c>
      <c r="AW2077" s="13" t="s">
        <v>36</v>
      </c>
      <c r="AX2077" s="13" t="s">
        <v>79</v>
      </c>
      <c r="AY2077" s="252" t="s">
        <v>170</v>
      </c>
    </row>
    <row r="2078" s="14" customFormat="1">
      <c r="A2078" s="14"/>
      <c r="B2078" s="253"/>
      <c r="C2078" s="254"/>
      <c r="D2078" s="244" t="s">
        <v>178</v>
      </c>
      <c r="E2078" s="255" t="s">
        <v>1</v>
      </c>
      <c r="F2078" s="256" t="s">
        <v>1904</v>
      </c>
      <c r="G2078" s="254"/>
      <c r="H2078" s="257">
        <v>3.5</v>
      </c>
      <c r="I2078" s="258"/>
      <c r="J2078" s="254"/>
      <c r="K2078" s="254"/>
      <c r="L2078" s="259"/>
      <c r="M2078" s="260"/>
      <c r="N2078" s="261"/>
      <c r="O2078" s="261"/>
      <c r="P2078" s="261"/>
      <c r="Q2078" s="261"/>
      <c r="R2078" s="261"/>
      <c r="S2078" s="261"/>
      <c r="T2078" s="26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3" t="s">
        <v>178</v>
      </c>
      <c r="AU2078" s="263" t="s">
        <v>89</v>
      </c>
      <c r="AV2078" s="14" t="s">
        <v>89</v>
      </c>
      <c r="AW2078" s="14" t="s">
        <v>36</v>
      </c>
      <c r="AX2078" s="14" t="s">
        <v>79</v>
      </c>
      <c r="AY2078" s="263" t="s">
        <v>170</v>
      </c>
    </row>
    <row r="2079" s="15" customFormat="1">
      <c r="A2079" s="15"/>
      <c r="B2079" s="264"/>
      <c r="C2079" s="265"/>
      <c r="D2079" s="244" t="s">
        <v>178</v>
      </c>
      <c r="E2079" s="266" t="s">
        <v>1</v>
      </c>
      <c r="F2079" s="267" t="s">
        <v>183</v>
      </c>
      <c r="G2079" s="265"/>
      <c r="H2079" s="268">
        <v>7</v>
      </c>
      <c r="I2079" s="269"/>
      <c r="J2079" s="265"/>
      <c r="K2079" s="265"/>
      <c r="L2079" s="270"/>
      <c r="M2079" s="271"/>
      <c r="N2079" s="272"/>
      <c r="O2079" s="272"/>
      <c r="P2079" s="272"/>
      <c r="Q2079" s="272"/>
      <c r="R2079" s="272"/>
      <c r="S2079" s="272"/>
      <c r="T2079" s="273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74" t="s">
        <v>178</v>
      </c>
      <c r="AU2079" s="274" t="s">
        <v>89</v>
      </c>
      <c r="AV2079" s="15" t="s">
        <v>176</v>
      </c>
      <c r="AW2079" s="15" t="s">
        <v>36</v>
      </c>
      <c r="AX2079" s="15" t="s">
        <v>87</v>
      </c>
      <c r="AY2079" s="274" t="s">
        <v>170</v>
      </c>
    </row>
    <row r="2080" s="2" customFormat="1" ht="24.15" customHeight="1">
      <c r="A2080" s="39"/>
      <c r="B2080" s="40"/>
      <c r="C2080" s="228" t="s">
        <v>1905</v>
      </c>
      <c r="D2080" s="228" t="s">
        <v>172</v>
      </c>
      <c r="E2080" s="229" t="s">
        <v>1906</v>
      </c>
      <c r="F2080" s="230" t="s">
        <v>1907</v>
      </c>
      <c r="G2080" s="231" t="s">
        <v>1568</v>
      </c>
      <c r="H2080" s="297"/>
      <c r="I2080" s="233"/>
      <c r="J2080" s="234">
        <f>ROUND(I2080*H2080,2)</f>
        <v>0</v>
      </c>
      <c r="K2080" s="235"/>
      <c r="L2080" s="45"/>
      <c r="M2080" s="236" t="s">
        <v>1</v>
      </c>
      <c r="N2080" s="237" t="s">
        <v>44</v>
      </c>
      <c r="O2080" s="92"/>
      <c r="P2080" s="238">
        <f>O2080*H2080</f>
        <v>0</v>
      </c>
      <c r="Q2080" s="238">
        <v>0</v>
      </c>
      <c r="R2080" s="238">
        <f>Q2080*H2080</f>
        <v>0</v>
      </c>
      <c r="S2080" s="238">
        <v>0</v>
      </c>
      <c r="T2080" s="239">
        <f>S2080*H2080</f>
        <v>0</v>
      </c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R2080" s="240" t="s">
        <v>273</v>
      </c>
      <c r="AT2080" s="240" t="s">
        <v>172</v>
      </c>
      <c r="AU2080" s="240" t="s">
        <v>89</v>
      </c>
      <c r="AY2080" s="18" t="s">
        <v>170</v>
      </c>
      <c r="BE2080" s="241">
        <f>IF(N2080="základní",J2080,0)</f>
        <v>0</v>
      </c>
      <c r="BF2080" s="241">
        <f>IF(N2080="snížená",J2080,0)</f>
        <v>0</v>
      </c>
      <c r="BG2080" s="241">
        <f>IF(N2080="zákl. přenesená",J2080,0)</f>
        <v>0</v>
      </c>
      <c r="BH2080" s="241">
        <f>IF(N2080="sníž. přenesená",J2080,0)</f>
        <v>0</v>
      </c>
      <c r="BI2080" s="241">
        <f>IF(N2080="nulová",J2080,0)</f>
        <v>0</v>
      </c>
      <c r="BJ2080" s="18" t="s">
        <v>87</v>
      </c>
      <c r="BK2080" s="241">
        <f>ROUND(I2080*H2080,2)</f>
        <v>0</v>
      </c>
      <c r="BL2080" s="18" t="s">
        <v>273</v>
      </c>
      <c r="BM2080" s="240" t="s">
        <v>1908</v>
      </c>
    </row>
    <row r="2081" s="12" customFormat="1" ht="22.8" customHeight="1">
      <c r="A2081" s="12"/>
      <c r="B2081" s="212"/>
      <c r="C2081" s="213"/>
      <c r="D2081" s="214" t="s">
        <v>78</v>
      </c>
      <c r="E2081" s="226" t="s">
        <v>1909</v>
      </c>
      <c r="F2081" s="226" t="s">
        <v>1910</v>
      </c>
      <c r="G2081" s="213"/>
      <c r="H2081" s="213"/>
      <c r="I2081" s="216"/>
      <c r="J2081" s="227">
        <f>BK2081</f>
        <v>0</v>
      </c>
      <c r="K2081" s="213"/>
      <c r="L2081" s="218"/>
      <c r="M2081" s="219"/>
      <c r="N2081" s="220"/>
      <c r="O2081" s="220"/>
      <c r="P2081" s="221">
        <f>SUM(P2082:P2162)</f>
        <v>0</v>
      </c>
      <c r="Q2081" s="220"/>
      <c r="R2081" s="221">
        <f>SUM(R2082:R2162)</f>
        <v>1.0099392500000002</v>
      </c>
      <c r="S2081" s="220"/>
      <c r="T2081" s="222">
        <f>SUM(T2082:T2162)</f>
        <v>0</v>
      </c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R2081" s="223" t="s">
        <v>89</v>
      </c>
      <c r="AT2081" s="224" t="s">
        <v>78</v>
      </c>
      <c r="AU2081" s="224" t="s">
        <v>87</v>
      </c>
      <c r="AY2081" s="223" t="s">
        <v>170</v>
      </c>
      <c r="BK2081" s="225">
        <f>SUM(BK2082:BK2162)</f>
        <v>0</v>
      </c>
    </row>
    <row r="2082" s="2" customFormat="1" ht="24.15" customHeight="1">
      <c r="A2082" s="39"/>
      <c r="B2082" s="40"/>
      <c r="C2082" s="228" t="s">
        <v>1911</v>
      </c>
      <c r="D2082" s="228" t="s">
        <v>172</v>
      </c>
      <c r="E2082" s="229" t="s">
        <v>1912</v>
      </c>
      <c r="F2082" s="230" t="s">
        <v>1913</v>
      </c>
      <c r="G2082" s="231" t="s">
        <v>175</v>
      </c>
      <c r="H2082" s="232">
        <v>19.975000000000001</v>
      </c>
      <c r="I2082" s="233"/>
      <c r="J2082" s="234">
        <f>ROUND(I2082*H2082,2)</f>
        <v>0</v>
      </c>
      <c r="K2082" s="235"/>
      <c r="L2082" s="45"/>
      <c r="M2082" s="236" t="s">
        <v>1</v>
      </c>
      <c r="N2082" s="237" t="s">
        <v>44</v>
      </c>
      <c r="O2082" s="92"/>
      <c r="P2082" s="238">
        <f>O2082*H2082</f>
        <v>0</v>
      </c>
      <c r="Q2082" s="238">
        <v>0</v>
      </c>
      <c r="R2082" s="238">
        <f>Q2082*H2082</f>
        <v>0</v>
      </c>
      <c r="S2082" s="238">
        <v>0</v>
      </c>
      <c r="T2082" s="239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40" t="s">
        <v>273</v>
      </c>
      <c r="AT2082" s="240" t="s">
        <v>172</v>
      </c>
      <c r="AU2082" s="240" t="s">
        <v>89</v>
      </c>
      <c r="AY2082" s="18" t="s">
        <v>170</v>
      </c>
      <c r="BE2082" s="241">
        <f>IF(N2082="základní",J2082,0)</f>
        <v>0</v>
      </c>
      <c r="BF2082" s="241">
        <f>IF(N2082="snížená",J2082,0)</f>
        <v>0</v>
      </c>
      <c r="BG2082" s="241">
        <f>IF(N2082="zákl. přenesená",J2082,0)</f>
        <v>0</v>
      </c>
      <c r="BH2082" s="241">
        <f>IF(N2082="sníž. přenesená",J2082,0)</f>
        <v>0</v>
      </c>
      <c r="BI2082" s="241">
        <f>IF(N2082="nulová",J2082,0)</f>
        <v>0</v>
      </c>
      <c r="BJ2082" s="18" t="s">
        <v>87</v>
      </c>
      <c r="BK2082" s="241">
        <f>ROUND(I2082*H2082,2)</f>
        <v>0</v>
      </c>
      <c r="BL2082" s="18" t="s">
        <v>273</v>
      </c>
      <c r="BM2082" s="240" t="s">
        <v>1914</v>
      </c>
    </row>
    <row r="2083" s="13" customFormat="1">
      <c r="A2083" s="13"/>
      <c r="B2083" s="242"/>
      <c r="C2083" s="243"/>
      <c r="D2083" s="244" t="s">
        <v>178</v>
      </c>
      <c r="E2083" s="245" t="s">
        <v>1</v>
      </c>
      <c r="F2083" s="246" t="s">
        <v>1915</v>
      </c>
      <c r="G2083" s="243"/>
      <c r="H2083" s="245" t="s">
        <v>1</v>
      </c>
      <c r="I2083" s="247"/>
      <c r="J2083" s="243"/>
      <c r="K2083" s="243"/>
      <c r="L2083" s="248"/>
      <c r="M2083" s="249"/>
      <c r="N2083" s="250"/>
      <c r="O2083" s="250"/>
      <c r="P2083" s="250"/>
      <c r="Q2083" s="250"/>
      <c r="R2083" s="250"/>
      <c r="S2083" s="250"/>
      <c r="T2083" s="25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2" t="s">
        <v>178</v>
      </c>
      <c r="AU2083" s="252" t="s">
        <v>89</v>
      </c>
      <c r="AV2083" s="13" t="s">
        <v>87</v>
      </c>
      <c r="AW2083" s="13" t="s">
        <v>36</v>
      </c>
      <c r="AX2083" s="13" t="s">
        <v>79</v>
      </c>
      <c r="AY2083" s="252" t="s">
        <v>170</v>
      </c>
    </row>
    <row r="2084" s="14" customFormat="1">
      <c r="A2084" s="14"/>
      <c r="B2084" s="253"/>
      <c r="C2084" s="254"/>
      <c r="D2084" s="244" t="s">
        <v>178</v>
      </c>
      <c r="E2084" s="255" t="s">
        <v>1</v>
      </c>
      <c r="F2084" s="256" t="s">
        <v>1916</v>
      </c>
      <c r="G2084" s="254"/>
      <c r="H2084" s="257">
        <v>11.475</v>
      </c>
      <c r="I2084" s="258"/>
      <c r="J2084" s="254"/>
      <c r="K2084" s="254"/>
      <c r="L2084" s="259"/>
      <c r="M2084" s="260"/>
      <c r="N2084" s="261"/>
      <c r="O2084" s="261"/>
      <c r="P2084" s="261"/>
      <c r="Q2084" s="261"/>
      <c r="R2084" s="261"/>
      <c r="S2084" s="261"/>
      <c r="T2084" s="262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3" t="s">
        <v>178</v>
      </c>
      <c r="AU2084" s="263" t="s">
        <v>89</v>
      </c>
      <c r="AV2084" s="14" t="s">
        <v>89</v>
      </c>
      <c r="AW2084" s="14" t="s">
        <v>36</v>
      </c>
      <c r="AX2084" s="14" t="s">
        <v>79</v>
      </c>
      <c r="AY2084" s="263" t="s">
        <v>170</v>
      </c>
    </row>
    <row r="2085" s="14" customFormat="1">
      <c r="A2085" s="14"/>
      <c r="B2085" s="253"/>
      <c r="C2085" s="254"/>
      <c r="D2085" s="244" t="s">
        <v>178</v>
      </c>
      <c r="E2085" s="255" t="s">
        <v>1</v>
      </c>
      <c r="F2085" s="256" t="s">
        <v>1917</v>
      </c>
      <c r="G2085" s="254"/>
      <c r="H2085" s="257">
        <v>8.5</v>
      </c>
      <c r="I2085" s="258"/>
      <c r="J2085" s="254"/>
      <c r="K2085" s="254"/>
      <c r="L2085" s="259"/>
      <c r="M2085" s="260"/>
      <c r="N2085" s="261"/>
      <c r="O2085" s="261"/>
      <c r="P2085" s="261"/>
      <c r="Q2085" s="261"/>
      <c r="R2085" s="261"/>
      <c r="S2085" s="261"/>
      <c r="T2085" s="26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63" t="s">
        <v>178</v>
      </c>
      <c r="AU2085" s="263" t="s">
        <v>89</v>
      </c>
      <c r="AV2085" s="14" t="s">
        <v>89</v>
      </c>
      <c r="AW2085" s="14" t="s">
        <v>36</v>
      </c>
      <c r="AX2085" s="14" t="s">
        <v>79</v>
      </c>
      <c r="AY2085" s="263" t="s">
        <v>170</v>
      </c>
    </row>
    <row r="2086" s="15" customFormat="1">
      <c r="A2086" s="15"/>
      <c r="B2086" s="264"/>
      <c r="C2086" s="265"/>
      <c r="D2086" s="244" t="s">
        <v>178</v>
      </c>
      <c r="E2086" s="266" t="s">
        <v>1</v>
      </c>
      <c r="F2086" s="267" t="s">
        <v>183</v>
      </c>
      <c r="G2086" s="265"/>
      <c r="H2086" s="268">
        <v>19.975000000000001</v>
      </c>
      <c r="I2086" s="269"/>
      <c r="J2086" s="265"/>
      <c r="K2086" s="265"/>
      <c r="L2086" s="270"/>
      <c r="M2086" s="271"/>
      <c r="N2086" s="272"/>
      <c r="O2086" s="272"/>
      <c r="P2086" s="272"/>
      <c r="Q2086" s="272"/>
      <c r="R2086" s="272"/>
      <c r="S2086" s="272"/>
      <c r="T2086" s="273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4" t="s">
        <v>178</v>
      </c>
      <c r="AU2086" s="274" t="s">
        <v>89</v>
      </c>
      <c r="AV2086" s="15" t="s">
        <v>176</v>
      </c>
      <c r="AW2086" s="15" t="s">
        <v>36</v>
      </c>
      <c r="AX2086" s="15" t="s">
        <v>87</v>
      </c>
      <c r="AY2086" s="274" t="s">
        <v>170</v>
      </c>
    </row>
    <row r="2087" s="2" customFormat="1" ht="24.15" customHeight="1">
      <c r="A2087" s="39"/>
      <c r="B2087" s="40"/>
      <c r="C2087" s="286" t="s">
        <v>1918</v>
      </c>
      <c r="D2087" s="286" t="s">
        <v>312</v>
      </c>
      <c r="E2087" s="287" t="s">
        <v>1919</v>
      </c>
      <c r="F2087" s="288" t="s">
        <v>1920</v>
      </c>
      <c r="G2087" s="289" t="s">
        <v>175</v>
      </c>
      <c r="H2087" s="290">
        <v>22.971</v>
      </c>
      <c r="I2087" s="291"/>
      <c r="J2087" s="292">
        <f>ROUND(I2087*H2087,2)</f>
        <v>0</v>
      </c>
      <c r="K2087" s="293"/>
      <c r="L2087" s="294"/>
      <c r="M2087" s="295" t="s">
        <v>1</v>
      </c>
      <c r="N2087" s="296" t="s">
        <v>44</v>
      </c>
      <c r="O2087" s="92"/>
      <c r="P2087" s="238">
        <f>O2087*H2087</f>
        <v>0</v>
      </c>
      <c r="Q2087" s="238">
        <v>0.0070499999999999998</v>
      </c>
      <c r="R2087" s="238">
        <f>Q2087*H2087</f>
        <v>0.16194554999999999</v>
      </c>
      <c r="S2087" s="238">
        <v>0</v>
      </c>
      <c r="T2087" s="239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40" t="s">
        <v>366</v>
      </c>
      <c r="AT2087" s="240" t="s">
        <v>312</v>
      </c>
      <c r="AU2087" s="240" t="s">
        <v>89</v>
      </c>
      <c r="AY2087" s="18" t="s">
        <v>170</v>
      </c>
      <c r="BE2087" s="241">
        <f>IF(N2087="základní",J2087,0)</f>
        <v>0</v>
      </c>
      <c r="BF2087" s="241">
        <f>IF(N2087="snížená",J2087,0)</f>
        <v>0</v>
      </c>
      <c r="BG2087" s="241">
        <f>IF(N2087="zákl. přenesená",J2087,0)</f>
        <v>0</v>
      </c>
      <c r="BH2087" s="241">
        <f>IF(N2087="sníž. přenesená",J2087,0)</f>
        <v>0</v>
      </c>
      <c r="BI2087" s="241">
        <f>IF(N2087="nulová",J2087,0)</f>
        <v>0</v>
      </c>
      <c r="BJ2087" s="18" t="s">
        <v>87</v>
      </c>
      <c r="BK2087" s="241">
        <f>ROUND(I2087*H2087,2)</f>
        <v>0</v>
      </c>
      <c r="BL2087" s="18" t="s">
        <v>273</v>
      </c>
      <c r="BM2087" s="240" t="s">
        <v>1921</v>
      </c>
    </row>
    <row r="2088" s="14" customFormat="1">
      <c r="A2088" s="14"/>
      <c r="B2088" s="253"/>
      <c r="C2088" s="254"/>
      <c r="D2088" s="244" t="s">
        <v>178</v>
      </c>
      <c r="E2088" s="254"/>
      <c r="F2088" s="256" t="s">
        <v>1922</v>
      </c>
      <c r="G2088" s="254"/>
      <c r="H2088" s="257">
        <v>22.971</v>
      </c>
      <c r="I2088" s="258"/>
      <c r="J2088" s="254"/>
      <c r="K2088" s="254"/>
      <c r="L2088" s="259"/>
      <c r="M2088" s="260"/>
      <c r="N2088" s="261"/>
      <c r="O2088" s="261"/>
      <c r="P2088" s="261"/>
      <c r="Q2088" s="261"/>
      <c r="R2088" s="261"/>
      <c r="S2088" s="261"/>
      <c r="T2088" s="262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3" t="s">
        <v>178</v>
      </c>
      <c r="AU2088" s="263" t="s">
        <v>89</v>
      </c>
      <c r="AV2088" s="14" t="s">
        <v>89</v>
      </c>
      <c r="AW2088" s="14" t="s">
        <v>4</v>
      </c>
      <c r="AX2088" s="14" t="s">
        <v>87</v>
      </c>
      <c r="AY2088" s="263" t="s">
        <v>170</v>
      </c>
    </row>
    <row r="2089" s="2" customFormat="1" ht="24.15" customHeight="1">
      <c r="A2089" s="39"/>
      <c r="B2089" s="40"/>
      <c r="C2089" s="228" t="s">
        <v>1923</v>
      </c>
      <c r="D2089" s="228" t="s">
        <v>172</v>
      </c>
      <c r="E2089" s="229" t="s">
        <v>1924</v>
      </c>
      <c r="F2089" s="230" t="s">
        <v>1925</v>
      </c>
      <c r="G2089" s="231" t="s">
        <v>175</v>
      </c>
      <c r="H2089" s="232">
        <v>13.65</v>
      </c>
      <c r="I2089" s="233"/>
      <c r="J2089" s="234">
        <f>ROUND(I2089*H2089,2)</f>
        <v>0</v>
      </c>
      <c r="K2089" s="235"/>
      <c r="L2089" s="45"/>
      <c r="M2089" s="236" t="s">
        <v>1</v>
      </c>
      <c r="N2089" s="237" t="s">
        <v>44</v>
      </c>
      <c r="O2089" s="92"/>
      <c r="P2089" s="238">
        <f>O2089*H2089</f>
        <v>0</v>
      </c>
      <c r="Q2089" s="238">
        <v>0.00027</v>
      </c>
      <c r="R2089" s="238">
        <f>Q2089*H2089</f>
        <v>0.0036855</v>
      </c>
      <c r="S2089" s="238">
        <v>0</v>
      </c>
      <c r="T2089" s="239">
        <f>S2089*H2089</f>
        <v>0</v>
      </c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R2089" s="240" t="s">
        <v>273</v>
      </c>
      <c r="AT2089" s="240" t="s">
        <v>172</v>
      </c>
      <c r="AU2089" s="240" t="s">
        <v>89</v>
      </c>
      <c r="AY2089" s="18" t="s">
        <v>170</v>
      </c>
      <c r="BE2089" s="241">
        <f>IF(N2089="základní",J2089,0)</f>
        <v>0</v>
      </c>
      <c r="BF2089" s="241">
        <f>IF(N2089="snížená",J2089,0)</f>
        <v>0</v>
      </c>
      <c r="BG2089" s="241">
        <f>IF(N2089="zákl. přenesená",J2089,0)</f>
        <v>0</v>
      </c>
      <c r="BH2089" s="241">
        <f>IF(N2089="sníž. přenesená",J2089,0)</f>
        <v>0</v>
      </c>
      <c r="BI2089" s="241">
        <f>IF(N2089="nulová",J2089,0)</f>
        <v>0</v>
      </c>
      <c r="BJ2089" s="18" t="s">
        <v>87</v>
      </c>
      <c r="BK2089" s="241">
        <f>ROUND(I2089*H2089,2)</f>
        <v>0</v>
      </c>
      <c r="BL2089" s="18" t="s">
        <v>273</v>
      </c>
      <c r="BM2089" s="240" t="s">
        <v>1926</v>
      </c>
    </row>
    <row r="2090" s="13" customFormat="1">
      <c r="A2090" s="13"/>
      <c r="B2090" s="242"/>
      <c r="C2090" s="243"/>
      <c r="D2090" s="244" t="s">
        <v>178</v>
      </c>
      <c r="E2090" s="245" t="s">
        <v>1</v>
      </c>
      <c r="F2090" s="246" t="s">
        <v>1927</v>
      </c>
      <c r="G2090" s="243"/>
      <c r="H2090" s="245" t="s">
        <v>1</v>
      </c>
      <c r="I2090" s="247"/>
      <c r="J2090" s="243"/>
      <c r="K2090" s="243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2" t="s">
        <v>178</v>
      </c>
      <c r="AU2090" s="252" t="s">
        <v>89</v>
      </c>
      <c r="AV2090" s="13" t="s">
        <v>87</v>
      </c>
      <c r="AW2090" s="13" t="s">
        <v>36</v>
      </c>
      <c r="AX2090" s="13" t="s">
        <v>79</v>
      </c>
      <c r="AY2090" s="252" t="s">
        <v>170</v>
      </c>
    </row>
    <row r="2091" s="14" customFormat="1">
      <c r="A2091" s="14"/>
      <c r="B2091" s="253"/>
      <c r="C2091" s="254"/>
      <c r="D2091" s="244" t="s">
        <v>178</v>
      </c>
      <c r="E2091" s="255" t="s">
        <v>1</v>
      </c>
      <c r="F2091" s="256" t="s">
        <v>930</v>
      </c>
      <c r="G2091" s="254"/>
      <c r="H2091" s="257">
        <v>7.2000000000000002</v>
      </c>
      <c r="I2091" s="258"/>
      <c r="J2091" s="254"/>
      <c r="K2091" s="254"/>
      <c r="L2091" s="259"/>
      <c r="M2091" s="260"/>
      <c r="N2091" s="261"/>
      <c r="O2091" s="261"/>
      <c r="P2091" s="261"/>
      <c r="Q2091" s="261"/>
      <c r="R2091" s="261"/>
      <c r="S2091" s="261"/>
      <c r="T2091" s="26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3" t="s">
        <v>178</v>
      </c>
      <c r="AU2091" s="263" t="s">
        <v>89</v>
      </c>
      <c r="AV2091" s="14" t="s">
        <v>89</v>
      </c>
      <c r="AW2091" s="14" t="s">
        <v>36</v>
      </c>
      <c r="AX2091" s="14" t="s">
        <v>79</v>
      </c>
      <c r="AY2091" s="263" t="s">
        <v>170</v>
      </c>
    </row>
    <row r="2092" s="13" customFormat="1">
      <c r="A2092" s="13"/>
      <c r="B2092" s="242"/>
      <c r="C2092" s="243"/>
      <c r="D2092" s="244" t="s">
        <v>178</v>
      </c>
      <c r="E2092" s="245" t="s">
        <v>1</v>
      </c>
      <c r="F2092" s="246" t="s">
        <v>1928</v>
      </c>
      <c r="G2092" s="243"/>
      <c r="H2092" s="245" t="s">
        <v>1</v>
      </c>
      <c r="I2092" s="247"/>
      <c r="J2092" s="243"/>
      <c r="K2092" s="243"/>
      <c r="L2092" s="248"/>
      <c r="M2092" s="249"/>
      <c r="N2092" s="250"/>
      <c r="O2092" s="250"/>
      <c r="P2092" s="250"/>
      <c r="Q2092" s="250"/>
      <c r="R2092" s="250"/>
      <c r="S2092" s="250"/>
      <c r="T2092" s="25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2" t="s">
        <v>178</v>
      </c>
      <c r="AU2092" s="252" t="s">
        <v>89</v>
      </c>
      <c r="AV2092" s="13" t="s">
        <v>87</v>
      </c>
      <c r="AW2092" s="13" t="s">
        <v>36</v>
      </c>
      <c r="AX2092" s="13" t="s">
        <v>79</v>
      </c>
      <c r="AY2092" s="252" t="s">
        <v>170</v>
      </c>
    </row>
    <row r="2093" s="14" customFormat="1">
      <c r="A2093" s="14"/>
      <c r="B2093" s="253"/>
      <c r="C2093" s="254"/>
      <c r="D2093" s="244" t="s">
        <v>178</v>
      </c>
      <c r="E2093" s="255" t="s">
        <v>1</v>
      </c>
      <c r="F2093" s="256" t="s">
        <v>931</v>
      </c>
      <c r="G2093" s="254"/>
      <c r="H2093" s="257">
        <v>2.3999999999999999</v>
      </c>
      <c r="I2093" s="258"/>
      <c r="J2093" s="254"/>
      <c r="K2093" s="254"/>
      <c r="L2093" s="259"/>
      <c r="M2093" s="260"/>
      <c r="N2093" s="261"/>
      <c r="O2093" s="261"/>
      <c r="P2093" s="261"/>
      <c r="Q2093" s="261"/>
      <c r="R2093" s="261"/>
      <c r="S2093" s="261"/>
      <c r="T2093" s="26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3" t="s">
        <v>178</v>
      </c>
      <c r="AU2093" s="263" t="s">
        <v>89</v>
      </c>
      <c r="AV2093" s="14" t="s">
        <v>89</v>
      </c>
      <c r="AW2093" s="14" t="s">
        <v>36</v>
      </c>
      <c r="AX2093" s="14" t="s">
        <v>79</v>
      </c>
      <c r="AY2093" s="263" t="s">
        <v>170</v>
      </c>
    </row>
    <row r="2094" s="13" customFormat="1">
      <c r="A2094" s="13"/>
      <c r="B2094" s="242"/>
      <c r="C2094" s="243"/>
      <c r="D2094" s="244" t="s">
        <v>178</v>
      </c>
      <c r="E2094" s="245" t="s">
        <v>1</v>
      </c>
      <c r="F2094" s="246" t="s">
        <v>1929</v>
      </c>
      <c r="G2094" s="243"/>
      <c r="H2094" s="245" t="s">
        <v>1</v>
      </c>
      <c r="I2094" s="247"/>
      <c r="J2094" s="243"/>
      <c r="K2094" s="243"/>
      <c r="L2094" s="248"/>
      <c r="M2094" s="249"/>
      <c r="N2094" s="250"/>
      <c r="O2094" s="250"/>
      <c r="P2094" s="250"/>
      <c r="Q2094" s="250"/>
      <c r="R2094" s="250"/>
      <c r="S2094" s="250"/>
      <c r="T2094" s="25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2" t="s">
        <v>178</v>
      </c>
      <c r="AU2094" s="252" t="s">
        <v>89</v>
      </c>
      <c r="AV2094" s="13" t="s">
        <v>87</v>
      </c>
      <c r="AW2094" s="13" t="s">
        <v>36</v>
      </c>
      <c r="AX2094" s="13" t="s">
        <v>79</v>
      </c>
      <c r="AY2094" s="252" t="s">
        <v>170</v>
      </c>
    </row>
    <row r="2095" s="14" customFormat="1">
      <c r="A2095" s="14"/>
      <c r="B2095" s="253"/>
      <c r="C2095" s="254"/>
      <c r="D2095" s="244" t="s">
        <v>178</v>
      </c>
      <c r="E2095" s="255" t="s">
        <v>1</v>
      </c>
      <c r="F2095" s="256" t="s">
        <v>1930</v>
      </c>
      <c r="G2095" s="254"/>
      <c r="H2095" s="257">
        <v>4.0499999999999998</v>
      </c>
      <c r="I2095" s="258"/>
      <c r="J2095" s="254"/>
      <c r="K2095" s="254"/>
      <c r="L2095" s="259"/>
      <c r="M2095" s="260"/>
      <c r="N2095" s="261"/>
      <c r="O2095" s="261"/>
      <c r="P2095" s="261"/>
      <c r="Q2095" s="261"/>
      <c r="R2095" s="261"/>
      <c r="S2095" s="261"/>
      <c r="T2095" s="26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3" t="s">
        <v>178</v>
      </c>
      <c r="AU2095" s="263" t="s">
        <v>89</v>
      </c>
      <c r="AV2095" s="14" t="s">
        <v>89</v>
      </c>
      <c r="AW2095" s="14" t="s">
        <v>36</v>
      </c>
      <c r="AX2095" s="14" t="s">
        <v>79</v>
      </c>
      <c r="AY2095" s="263" t="s">
        <v>170</v>
      </c>
    </row>
    <row r="2096" s="15" customFormat="1">
      <c r="A2096" s="15"/>
      <c r="B2096" s="264"/>
      <c r="C2096" s="265"/>
      <c r="D2096" s="244" t="s">
        <v>178</v>
      </c>
      <c r="E2096" s="266" t="s">
        <v>1</v>
      </c>
      <c r="F2096" s="267" t="s">
        <v>183</v>
      </c>
      <c r="G2096" s="265"/>
      <c r="H2096" s="268">
        <v>13.65</v>
      </c>
      <c r="I2096" s="269"/>
      <c r="J2096" s="265"/>
      <c r="K2096" s="265"/>
      <c r="L2096" s="270"/>
      <c r="M2096" s="271"/>
      <c r="N2096" s="272"/>
      <c r="O2096" s="272"/>
      <c r="P2096" s="272"/>
      <c r="Q2096" s="272"/>
      <c r="R2096" s="272"/>
      <c r="S2096" s="272"/>
      <c r="T2096" s="273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74" t="s">
        <v>178</v>
      </c>
      <c r="AU2096" s="274" t="s">
        <v>89</v>
      </c>
      <c r="AV2096" s="15" t="s">
        <v>176</v>
      </c>
      <c r="AW2096" s="15" t="s">
        <v>36</v>
      </c>
      <c r="AX2096" s="15" t="s">
        <v>87</v>
      </c>
      <c r="AY2096" s="274" t="s">
        <v>170</v>
      </c>
    </row>
    <row r="2097" s="2" customFormat="1" ht="24.15" customHeight="1">
      <c r="A2097" s="39"/>
      <c r="B2097" s="40"/>
      <c r="C2097" s="286" t="s">
        <v>1931</v>
      </c>
      <c r="D2097" s="286" t="s">
        <v>312</v>
      </c>
      <c r="E2097" s="287" t="s">
        <v>1932</v>
      </c>
      <c r="F2097" s="288" t="s">
        <v>1933</v>
      </c>
      <c r="G2097" s="289" t="s">
        <v>175</v>
      </c>
      <c r="H2097" s="290">
        <v>13.65</v>
      </c>
      <c r="I2097" s="291"/>
      <c r="J2097" s="292">
        <f>ROUND(I2097*H2097,2)</f>
        <v>0</v>
      </c>
      <c r="K2097" s="293"/>
      <c r="L2097" s="294"/>
      <c r="M2097" s="295" t="s">
        <v>1</v>
      </c>
      <c r="N2097" s="296" t="s">
        <v>44</v>
      </c>
      <c r="O2097" s="92"/>
      <c r="P2097" s="238">
        <f>O2097*H2097</f>
        <v>0</v>
      </c>
      <c r="Q2097" s="238">
        <v>0.03056</v>
      </c>
      <c r="R2097" s="238">
        <f>Q2097*H2097</f>
        <v>0.41714400000000001</v>
      </c>
      <c r="S2097" s="238">
        <v>0</v>
      </c>
      <c r="T2097" s="239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40" t="s">
        <v>366</v>
      </c>
      <c r="AT2097" s="240" t="s">
        <v>312</v>
      </c>
      <c r="AU2097" s="240" t="s">
        <v>89</v>
      </c>
      <c r="AY2097" s="18" t="s">
        <v>170</v>
      </c>
      <c r="BE2097" s="241">
        <f>IF(N2097="základní",J2097,0)</f>
        <v>0</v>
      </c>
      <c r="BF2097" s="241">
        <f>IF(N2097="snížená",J2097,0)</f>
        <v>0</v>
      </c>
      <c r="BG2097" s="241">
        <f>IF(N2097="zákl. přenesená",J2097,0)</f>
        <v>0</v>
      </c>
      <c r="BH2097" s="241">
        <f>IF(N2097="sníž. přenesená",J2097,0)</f>
        <v>0</v>
      </c>
      <c r="BI2097" s="241">
        <f>IF(N2097="nulová",J2097,0)</f>
        <v>0</v>
      </c>
      <c r="BJ2097" s="18" t="s">
        <v>87</v>
      </c>
      <c r="BK2097" s="241">
        <f>ROUND(I2097*H2097,2)</f>
        <v>0</v>
      </c>
      <c r="BL2097" s="18" t="s">
        <v>273</v>
      </c>
      <c r="BM2097" s="240" t="s">
        <v>1934</v>
      </c>
    </row>
    <row r="2098" s="2" customFormat="1" ht="24.15" customHeight="1">
      <c r="A2098" s="39"/>
      <c r="B2098" s="40"/>
      <c r="C2098" s="228" t="s">
        <v>1935</v>
      </c>
      <c r="D2098" s="228" t="s">
        <v>172</v>
      </c>
      <c r="E2098" s="229" t="s">
        <v>1936</v>
      </c>
      <c r="F2098" s="230" t="s">
        <v>1937</v>
      </c>
      <c r="G2098" s="231" t="s">
        <v>590</v>
      </c>
      <c r="H2098" s="232">
        <v>1</v>
      </c>
      <c r="I2098" s="233"/>
      <c r="J2098" s="234">
        <f>ROUND(I2098*H2098,2)</f>
        <v>0</v>
      </c>
      <c r="K2098" s="235"/>
      <c r="L2098" s="45"/>
      <c r="M2098" s="236" t="s">
        <v>1</v>
      </c>
      <c r="N2098" s="237" t="s">
        <v>44</v>
      </c>
      <c r="O2098" s="92"/>
      <c r="P2098" s="238">
        <f>O2098*H2098</f>
        <v>0</v>
      </c>
      <c r="Q2098" s="238">
        <v>0</v>
      </c>
      <c r="R2098" s="238">
        <f>Q2098*H2098</f>
        <v>0</v>
      </c>
      <c r="S2098" s="238">
        <v>0</v>
      </c>
      <c r="T2098" s="239">
        <f>S2098*H2098</f>
        <v>0</v>
      </c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R2098" s="240" t="s">
        <v>273</v>
      </c>
      <c r="AT2098" s="240" t="s">
        <v>172</v>
      </c>
      <c r="AU2098" s="240" t="s">
        <v>89</v>
      </c>
      <c r="AY2098" s="18" t="s">
        <v>170</v>
      </c>
      <c r="BE2098" s="241">
        <f>IF(N2098="základní",J2098,0)</f>
        <v>0</v>
      </c>
      <c r="BF2098" s="241">
        <f>IF(N2098="snížená",J2098,0)</f>
        <v>0</v>
      </c>
      <c r="BG2098" s="241">
        <f>IF(N2098="zákl. přenesená",J2098,0)</f>
        <v>0</v>
      </c>
      <c r="BH2098" s="241">
        <f>IF(N2098="sníž. přenesená",J2098,0)</f>
        <v>0</v>
      </c>
      <c r="BI2098" s="241">
        <f>IF(N2098="nulová",J2098,0)</f>
        <v>0</v>
      </c>
      <c r="BJ2098" s="18" t="s">
        <v>87</v>
      </c>
      <c r="BK2098" s="241">
        <f>ROUND(I2098*H2098,2)</f>
        <v>0</v>
      </c>
      <c r="BL2098" s="18" t="s">
        <v>273</v>
      </c>
      <c r="BM2098" s="240" t="s">
        <v>1938</v>
      </c>
    </row>
    <row r="2099" s="13" customFormat="1">
      <c r="A2099" s="13"/>
      <c r="B2099" s="242"/>
      <c r="C2099" s="243"/>
      <c r="D2099" s="244" t="s">
        <v>178</v>
      </c>
      <c r="E2099" s="245" t="s">
        <v>1</v>
      </c>
      <c r="F2099" s="246" t="s">
        <v>524</v>
      </c>
      <c r="G2099" s="243"/>
      <c r="H2099" s="245" t="s">
        <v>1</v>
      </c>
      <c r="I2099" s="247"/>
      <c r="J2099" s="243"/>
      <c r="K2099" s="243"/>
      <c r="L2099" s="248"/>
      <c r="M2099" s="249"/>
      <c r="N2099" s="250"/>
      <c r="O2099" s="250"/>
      <c r="P2099" s="250"/>
      <c r="Q2099" s="250"/>
      <c r="R2099" s="250"/>
      <c r="S2099" s="250"/>
      <c r="T2099" s="251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2" t="s">
        <v>178</v>
      </c>
      <c r="AU2099" s="252" t="s">
        <v>89</v>
      </c>
      <c r="AV2099" s="13" t="s">
        <v>87</v>
      </c>
      <c r="AW2099" s="13" t="s">
        <v>36</v>
      </c>
      <c r="AX2099" s="13" t="s">
        <v>79</v>
      </c>
      <c r="AY2099" s="252" t="s">
        <v>170</v>
      </c>
    </row>
    <row r="2100" s="13" customFormat="1">
      <c r="A2100" s="13"/>
      <c r="B2100" s="242"/>
      <c r="C2100" s="243"/>
      <c r="D2100" s="244" t="s">
        <v>178</v>
      </c>
      <c r="E2100" s="245" t="s">
        <v>1</v>
      </c>
      <c r="F2100" s="246" t="s">
        <v>1001</v>
      </c>
      <c r="G2100" s="243"/>
      <c r="H2100" s="245" t="s">
        <v>1</v>
      </c>
      <c r="I2100" s="247"/>
      <c r="J2100" s="243"/>
      <c r="K2100" s="243"/>
      <c r="L2100" s="248"/>
      <c r="M2100" s="249"/>
      <c r="N2100" s="250"/>
      <c r="O2100" s="250"/>
      <c r="P2100" s="250"/>
      <c r="Q2100" s="250"/>
      <c r="R2100" s="250"/>
      <c r="S2100" s="250"/>
      <c r="T2100" s="251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2" t="s">
        <v>178</v>
      </c>
      <c r="AU2100" s="252" t="s">
        <v>89</v>
      </c>
      <c r="AV2100" s="13" t="s">
        <v>87</v>
      </c>
      <c r="AW2100" s="13" t="s">
        <v>36</v>
      </c>
      <c r="AX2100" s="13" t="s">
        <v>79</v>
      </c>
      <c r="AY2100" s="252" t="s">
        <v>170</v>
      </c>
    </row>
    <row r="2101" s="14" customFormat="1">
      <c r="A2101" s="14"/>
      <c r="B2101" s="253"/>
      <c r="C2101" s="254"/>
      <c r="D2101" s="244" t="s">
        <v>178</v>
      </c>
      <c r="E2101" s="255" t="s">
        <v>1</v>
      </c>
      <c r="F2101" s="256" t="s">
        <v>87</v>
      </c>
      <c r="G2101" s="254"/>
      <c r="H2101" s="257">
        <v>1</v>
      </c>
      <c r="I2101" s="258"/>
      <c r="J2101" s="254"/>
      <c r="K2101" s="254"/>
      <c r="L2101" s="259"/>
      <c r="M2101" s="260"/>
      <c r="N2101" s="261"/>
      <c r="O2101" s="261"/>
      <c r="P2101" s="261"/>
      <c r="Q2101" s="261"/>
      <c r="R2101" s="261"/>
      <c r="S2101" s="261"/>
      <c r="T2101" s="26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3" t="s">
        <v>178</v>
      </c>
      <c r="AU2101" s="263" t="s">
        <v>89</v>
      </c>
      <c r="AV2101" s="14" t="s">
        <v>89</v>
      </c>
      <c r="AW2101" s="14" t="s">
        <v>36</v>
      </c>
      <c r="AX2101" s="14" t="s">
        <v>79</v>
      </c>
      <c r="AY2101" s="263" t="s">
        <v>170</v>
      </c>
    </row>
    <row r="2102" s="15" customFormat="1">
      <c r="A2102" s="15"/>
      <c r="B2102" s="264"/>
      <c r="C2102" s="265"/>
      <c r="D2102" s="244" t="s">
        <v>178</v>
      </c>
      <c r="E2102" s="266" t="s">
        <v>1</v>
      </c>
      <c r="F2102" s="267" t="s">
        <v>183</v>
      </c>
      <c r="G2102" s="265"/>
      <c r="H2102" s="268">
        <v>1</v>
      </c>
      <c r="I2102" s="269"/>
      <c r="J2102" s="265"/>
      <c r="K2102" s="265"/>
      <c r="L2102" s="270"/>
      <c r="M2102" s="271"/>
      <c r="N2102" s="272"/>
      <c r="O2102" s="272"/>
      <c r="P2102" s="272"/>
      <c r="Q2102" s="272"/>
      <c r="R2102" s="272"/>
      <c r="S2102" s="272"/>
      <c r="T2102" s="273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74" t="s">
        <v>178</v>
      </c>
      <c r="AU2102" s="274" t="s">
        <v>89</v>
      </c>
      <c r="AV2102" s="15" t="s">
        <v>176</v>
      </c>
      <c r="AW2102" s="15" t="s">
        <v>36</v>
      </c>
      <c r="AX2102" s="15" t="s">
        <v>87</v>
      </c>
      <c r="AY2102" s="274" t="s">
        <v>170</v>
      </c>
    </row>
    <row r="2103" s="2" customFormat="1" ht="24.15" customHeight="1">
      <c r="A2103" s="39"/>
      <c r="B2103" s="40"/>
      <c r="C2103" s="286" t="s">
        <v>1939</v>
      </c>
      <c r="D2103" s="286" t="s">
        <v>312</v>
      </c>
      <c r="E2103" s="287" t="s">
        <v>1940</v>
      </c>
      <c r="F2103" s="288" t="s">
        <v>1941</v>
      </c>
      <c r="G2103" s="289" t="s">
        <v>590</v>
      </c>
      <c r="H2103" s="290">
        <v>1</v>
      </c>
      <c r="I2103" s="291"/>
      <c r="J2103" s="292">
        <f>ROUND(I2103*H2103,2)</f>
        <v>0</v>
      </c>
      <c r="K2103" s="293"/>
      <c r="L2103" s="294"/>
      <c r="M2103" s="295" t="s">
        <v>1</v>
      </c>
      <c r="N2103" s="296" t="s">
        <v>44</v>
      </c>
      <c r="O2103" s="92"/>
      <c r="P2103" s="238">
        <f>O2103*H2103</f>
        <v>0</v>
      </c>
      <c r="Q2103" s="238">
        <v>0.032000000000000001</v>
      </c>
      <c r="R2103" s="238">
        <f>Q2103*H2103</f>
        <v>0.032000000000000001</v>
      </c>
      <c r="S2103" s="238">
        <v>0</v>
      </c>
      <c r="T2103" s="239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40" t="s">
        <v>366</v>
      </c>
      <c r="AT2103" s="240" t="s">
        <v>312</v>
      </c>
      <c r="AU2103" s="240" t="s">
        <v>89</v>
      </c>
      <c r="AY2103" s="18" t="s">
        <v>170</v>
      </c>
      <c r="BE2103" s="241">
        <f>IF(N2103="základní",J2103,0)</f>
        <v>0</v>
      </c>
      <c r="BF2103" s="241">
        <f>IF(N2103="snížená",J2103,0)</f>
        <v>0</v>
      </c>
      <c r="BG2103" s="241">
        <f>IF(N2103="zákl. přenesená",J2103,0)</f>
        <v>0</v>
      </c>
      <c r="BH2103" s="241">
        <f>IF(N2103="sníž. přenesená",J2103,0)</f>
        <v>0</v>
      </c>
      <c r="BI2103" s="241">
        <f>IF(N2103="nulová",J2103,0)</f>
        <v>0</v>
      </c>
      <c r="BJ2103" s="18" t="s">
        <v>87</v>
      </c>
      <c r="BK2103" s="241">
        <f>ROUND(I2103*H2103,2)</f>
        <v>0</v>
      </c>
      <c r="BL2103" s="18" t="s">
        <v>273</v>
      </c>
      <c r="BM2103" s="240" t="s">
        <v>1942</v>
      </c>
    </row>
    <row r="2104" s="2" customFormat="1" ht="24.15" customHeight="1">
      <c r="A2104" s="39"/>
      <c r="B2104" s="40"/>
      <c r="C2104" s="228" t="s">
        <v>1943</v>
      </c>
      <c r="D2104" s="228" t="s">
        <v>172</v>
      </c>
      <c r="E2104" s="229" t="s">
        <v>1944</v>
      </c>
      <c r="F2104" s="230" t="s">
        <v>1945</v>
      </c>
      <c r="G2104" s="231" t="s">
        <v>590</v>
      </c>
      <c r="H2104" s="232">
        <v>1</v>
      </c>
      <c r="I2104" s="233"/>
      <c r="J2104" s="234">
        <f>ROUND(I2104*H2104,2)</f>
        <v>0</v>
      </c>
      <c r="K2104" s="235"/>
      <c r="L2104" s="45"/>
      <c r="M2104" s="236" t="s">
        <v>1</v>
      </c>
      <c r="N2104" s="237" t="s">
        <v>44</v>
      </c>
      <c r="O2104" s="92"/>
      <c r="P2104" s="238">
        <f>O2104*H2104</f>
        <v>0</v>
      </c>
      <c r="Q2104" s="238">
        <v>0</v>
      </c>
      <c r="R2104" s="238">
        <f>Q2104*H2104</f>
        <v>0</v>
      </c>
      <c r="S2104" s="238">
        <v>0</v>
      </c>
      <c r="T2104" s="239">
        <f>S2104*H2104</f>
        <v>0</v>
      </c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R2104" s="240" t="s">
        <v>273</v>
      </c>
      <c r="AT2104" s="240" t="s">
        <v>172</v>
      </c>
      <c r="AU2104" s="240" t="s">
        <v>89</v>
      </c>
      <c r="AY2104" s="18" t="s">
        <v>170</v>
      </c>
      <c r="BE2104" s="241">
        <f>IF(N2104="základní",J2104,0)</f>
        <v>0</v>
      </c>
      <c r="BF2104" s="241">
        <f>IF(N2104="snížená",J2104,0)</f>
        <v>0</v>
      </c>
      <c r="BG2104" s="241">
        <f>IF(N2104="zákl. přenesená",J2104,0)</f>
        <v>0</v>
      </c>
      <c r="BH2104" s="241">
        <f>IF(N2104="sníž. přenesená",J2104,0)</f>
        <v>0</v>
      </c>
      <c r="BI2104" s="241">
        <f>IF(N2104="nulová",J2104,0)</f>
        <v>0</v>
      </c>
      <c r="BJ2104" s="18" t="s">
        <v>87</v>
      </c>
      <c r="BK2104" s="241">
        <f>ROUND(I2104*H2104,2)</f>
        <v>0</v>
      </c>
      <c r="BL2104" s="18" t="s">
        <v>273</v>
      </c>
      <c r="BM2104" s="240" t="s">
        <v>1946</v>
      </c>
    </row>
    <row r="2105" s="13" customFormat="1">
      <c r="A2105" s="13"/>
      <c r="B2105" s="242"/>
      <c r="C2105" s="243"/>
      <c r="D2105" s="244" t="s">
        <v>178</v>
      </c>
      <c r="E2105" s="245" t="s">
        <v>1</v>
      </c>
      <c r="F2105" s="246" t="s">
        <v>524</v>
      </c>
      <c r="G2105" s="243"/>
      <c r="H2105" s="245" t="s">
        <v>1</v>
      </c>
      <c r="I2105" s="247"/>
      <c r="J2105" s="243"/>
      <c r="K2105" s="243"/>
      <c r="L2105" s="248"/>
      <c r="M2105" s="249"/>
      <c r="N2105" s="250"/>
      <c r="O2105" s="250"/>
      <c r="P2105" s="250"/>
      <c r="Q2105" s="250"/>
      <c r="R2105" s="250"/>
      <c r="S2105" s="250"/>
      <c r="T2105" s="25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2" t="s">
        <v>178</v>
      </c>
      <c r="AU2105" s="252" t="s">
        <v>89</v>
      </c>
      <c r="AV2105" s="13" t="s">
        <v>87</v>
      </c>
      <c r="AW2105" s="13" t="s">
        <v>36</v>
      </c>
      <c r="AX2105" s="13" t="s">
        <v>79</v>
      </c>
      <c r="AY2105" s="252" t="s">
        <v>170</v>
      </c>
    </row>
    <row r="2106" s="13" customFormat="1">
      <c r="A2106" s="13"/>
      <c r="B2106" s="242"/>
      <c r="C2106" s="243"/>
      <c r="D2106" s="244" t="s">
        <v>178</v>
      </c>
      <c r="E2106" s="245" t="s">
        <v>1</v>
      </c>
      <c r="F2106" s="246" t="s">
        <v>1010</v>
      </c>
      <c r="G2106" s="243"/>
      <c r="H2106" s="245" t="s">
        <v>1</v>
      </c>
      <c r="I2106" s="247"/>
      <c r="J2106" s="243"/>
      <c r="K2106" s="243"/>
      <c r="L2106" s="248"/>
      <c r="M2106" s="249"/>
      <c r="N2106" s="250"/>
      <c r="O2106" s="250"/>
      <c r="P2106" s="250"/>
      <c r="Q2106" s="250"/>
      <c r="R2106" s="250"/>
      <c r="S2106" s="250"/>
      <c r="T2106" s="25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2" t="s">
        <v>178</v>
      </c>
      <c r="AU2106" s="252" t="s">
        <v>89</v>
      </c>
      <c r="AV2106" s="13" t="s">
        <v>87</v>
      </c>
      <c r="AW2106" s="13" t="s">
        <v>36</v>
      </c>
      <c r="AX2106" s="13" t="s">
        <v>79</v>
      </c>
      <c r="AY2106" s="252" t="s">
        <v>170</v>
      </c>
    </row>
    <row r="2107" s="14" customFormat="1">
      <c r="A2107" s="14"/>
      <c r="B2107" s="253"/>
      <c r="C2107" s="254"/>
      <c r="D2107" s="244" t="s">
        <v>178</v>
      </c>
      <c r="E2107" s="255" t="s">
        <v>1</v>
      </c>
      <c r="F2107" s="256" t="s">
        <v>87</v>
      </c>
      <c r="G2107" s="254"/>
      <c r="H2107" s="257">
        <v>1</v>
      </c>
      <c r="I2107" s="258"/>
      <c r="J2107" s="254"/>
      <c r="K2107" s="254"/>
      <c r="L2107" s="259"/>
      <c r="M2107" s="260"/>
      <c r="N2107" s="261"/>
      <c r="O2107" s="261"/>
      <c r="P2107" s="261"/>
      <c r="Q2107" s="261"/>
      <c r="R2107" s="261"/>
      <c r="S2107" s="261"/>
      <c r="T2107" s="26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3" t="s">
        <v>178</v>
      </c>
      <c r="AU2107" s="263" t="s">
        <v>89</v>
      </c>
      <c r="AV2107" s="14" t="s">
        <v>89</v>
      </c>
      <c r="AW2107" s="14" t="s">
        <v>36</v>
      </c>
      <c r="AX2107" s="14" t="s">
        <v>79</v>
      </c>
      <c r="AY2107" s="263" t="s">
        <v>170</v>
      </c>
    </row>
    <row r="2108" s="15" customFormat="1">
      <c r="A2108" s="15"/>
      <c r="B2108" s="264"/>
      <c r="C2108" s="265"/>
      <c r="D2108" s="244" t="s">
        <v>178</v>
      </c>
      <c r="E2108" s="266" t="s">
        <v>1</v>
      </c>
      <c r="F2108" s="267" t="s">
        <v>183</v>
      </c>
      <c r="G2108" s="265"/>
      <c r="H2108" s="268">
        <v>1</v>
      </c>
      <c r="I2108" s="269"/>
      <c r="J2108" s="265"/>
      <c r="K2108" s="265"/>
      <c r="L2108" s="270"/>
      <c r="M2108" s="271"/>
      <c r="N2108" s="272"/>
      <c r="O2108" s="272"/>
      <c r="P2108" s="272"/>
      <c r="Q2108" s="272"/>
      <c r="R2108" s="272"/>
      <c r="S2108" s="272"/>
      <c r="T2108" s="273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74" t="s">
        <v>178</v>
      </c>
      <c r="AU2108" s="274" t="s">
        <v>89</v>
      </c>
      <c r="AV2108" s="15" t="s">
        <v>176</v>
      </c>
      <c r="AW2108" s="15" t="s">
        <v>36</v>
      </c>
      <c r="AX2108" s="15" t="s">
        <v>87</v>
      </c>
      <c r="AY2108" s="274" t="s">
        <v>170</v>
      </c>
    </row>
    <row r="2109" s="2" customFormat="1" ht="37.8" customHeight="1">
      <c r="A2109" s="39"/>
      <c r="B2109" s="40"/>
      <c r="C2109" s="286" t="s">
        <v>1947</v>
      </c>
      <c r="D2109" s="286" t="s">
        <v>312</v>
      </c>
      <c r="E2109" s="287" t="s">
        <v>1948</v>
      </c>
      <c r="F2109" s="288" t="s">
        <v>1949</v>
      </c>
      <c r="G2109" s="289" t="s">
        <v>590</v>
      </c>
      <c r="H2109" s="290">
        <v>1</v>
      </c>
      <c r="I2109" s="291"/>
      <c r="J2109" s="292">
        <f>ROUND(I2109*H2109,2)</f>
        <v>0</v>
      </c>
      <c r="K2109" s="293"/>
      <c r="L2109" s="294"/>
      <c r="M2109" s="295" t="s">
        <v>1</v>
      </c>
      <c r="N2109" s="296" t="s">
        <v>44</v>
      </c>
      <c r="O2109" s="92"/>
      <c r="P2109" s="238">
        <f>O2109*H2109</f>
        <v>0</v>
      </c>
      <c r="Q2109" s="238">
        <v>0.0195</v>
      </c>
      <c r="R2109" s="238">
        <f>Q2109*H2109</f>
        <v>0.0195</v>
      </c>
      <c r="S2109" s="238">
        <v>0</v>
      </c>
      <c r="T2109" s="239">
        <f>S2109*H2109</f>
        <v>0</v>
      </c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R2109" s="240" t="s">
        <v>366</v>
      </c>
      <c r="AT2109" s="240" t="s">
        <v>312</v>
      </c>
      <c r="AU2109" s="240" t="s">
        <v>89</v>
      </c>
      <c r="AY2109" s="18" t="s">
        <v>170</v>
      </c>
      <c r="BE2109" s="241">
        <f>IF(N2109="základní",J2109,0)</f>
        <v>0</v>
      </c>
      <c r="BF2109" s="241">
        <f>IF(N2109="snížená",J2109,0)</f>
        <v>0</v>
      </c>
      <c r="BG2109" s="241">
        <f>IF(N2109="zákl. přenesená",J2109,0)</f>
        <v>0</v>
      </c>
      <c r="BH2109" s="241">
        <f>IF(N2109="sníž. přenesená",J2109,0)</f>
        <v>0</v>
      </c>
      <c r="BI2109" s="241">
        <f>IF(N2109="nulová",J2109,0)</f>
        <v>0</v>
      </c>
      <c r="BJ2109" s="18" t="s">
        <v>87</v>
      </c>
      <c r="BK2109" s="241">
        <f>ROUND(I2109*H2109,2)</f>
        <v>0</v>
      </c>
      <c r="BL2109" s="18" t="s">
        <v>273</v>
      </c>
      <c r="BM2109" s="240" t="s">
        <v>1950</v>
      </c>
    </row>
    <row r="2110" s="2" customFormat="1" ht="24.15" customHeight="1">
      <c r="A2110" s="39"/>
      <c r="B2110" s="40"/>
      <c r="C2110" s="228" t="s">
        <v>1951</v>
      </c>
      <c r="D2110" s="228" t="s">
        <v>172</v>
      </c>
      <c r="E2110" s="229" t="s">
        <v>1952</v>
      </c>
      <c r="F2110" s="230" t="s">
        <v>1953</v>
      </c>
      <c r="G2110" s="231" t="s">
        <v>590</v>
      </c>
      <c r="H2110" s="232">
        <v>2</v>
      </c>
      <c r="I2110" s="233"/>
      <c r="J2110" s="234">
        <f>ROUND(I2110*H2110,2)</f>
        <v>0</v>
      </c>
      <c r="K2110" s="235"/>
      <c r="L2110" s="45"/>
      <c r="M2110" s="236" t="s">
        <v>1</v>
      </c>
      <c r="N2110" s="237" t="s">
        <v>44</v>
      </c>
      <c r="O2110" s="92"/>
      <c r="P2110" s="238">
        <f>O2110*H2110</f>
        <v>0</v>
      </c>
      <c r="Q2110" s="238">
        <v>0.00092000000000000003</v>
      </c>
      <c r="R2110" s="238">
        <f>Q2110*H2110</f>
        <v>0.0018400000000000001</v>
      </c>
      <c r="S2110" s="238">
        <v>0</v>
      </c>
      <c r="T2110" s="239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40" t="s">
        <v>273</v>
      </c>
      <c r="AT2110" s="240" t="s">
        <v>172</v>
      </c>
      <c r="AU2110" s="240" t="s">
        <v>89</v>
      </c>
      <c r="AY2110" s="18" t="s">
        <v>170</v>
      </c>
      <c r="BE2110" s="241">
        <f>IF(N2110="základní",J2110,0)</f>
        <v>0</v>
      </c>
      <c r="BF2110" s="241">
        <f>IF(N2110="snížená",J2110,0)</f>
        <v>0</v>
      </c>
      <c r="BG2110" s="241">
        <f>IF(N2110="zákl. přenesená",J2110,0)</f>
        <v>0</v>
      </c>
      <c r="BH2110" s="241">
        <f>IF(N2110="sníž. přenesená",J2110,0)</f>
        <v>0</v>
      </c>
      <c r="BI2110" s="241">
        <f>IF(N2110="nulová",J2110,0)</f>
        <v>0</v>
      </c>
      <c r="BJ2110" s="18" t="s">
        <v>87</v>
      </c>
      <c r="BK2110" s="241">
        <f>ROUND(I2110*H2110,2)</f>
        <v>0</v>
      </c>
      <c r="BL2110" s="18" t="s">
        <v>273</v>
      </c>
      <c r="BM2110" s="240" t="s">
        <v>1954</v>
      </c>
    </row>
    <row r="2111" s="13" customFormat="1">
      <c r="A2111" s="13"/>
      <c r="B2111" s="242"/>
      <c r="C2111" s="243"/>
      <c r="D2111" s="244" t="s">
        <v>178</v>
      </c>
      <c r="E2111" s="245" t="s">
        <v>1</v>
      </c>
      <c r="F2111" s="246" t="s">
        <v>524</v>
      </c>
      <c r="G2111" s="243"/>
      <c r="H2111" s="245" t="s">
        <v>1</v>
      </c>
      <c r="I2111" s="247"/>
      <c r="J2111" s="243"/>
      <c r="K2111" s="243"/>
      <c r="L2111" s="248"/>
      <c r="M2111" s="249"/>
      <c r="N2111" s="250"/>
      <c r="O2111" s="250"/>
      <c r="P2111" s="250"/>
      <c r="Q2111" s="250"/>
      <c r="R2111" s="250"/>
      <c r="S2111" s="250"/>
      <c r="T2111" s="25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2" t="s">
        <v>178</v>
      </c>
      <c r="AU2111" s="252" t="s">
        <v>89</v>
      </c>
      <c r="AV2111" s="13" t="s">
        <v>87</v>
      </c>
      <c r="AW2111" s="13" t="s">
        <v>36</v>
      </c>
      <c r="AX2111" s="13" t="s">
        <v>79</v>
      </c>
      <c r="AY2111" s="252" t="s">
        <v>170</v>
      </c>
    </row>
    <row r="2112" s="13" customFormat="1">
      <c r="A2112" s="13"/>
      <c r="B2112" s="242"/>
      <c r="C2112" s="243"/>
      <c r="D2112" s="244" t="s">
        <v>178</v>
      </c>
      <c r="E2112" s="245" t="s">
        <v>1</v>
      </c>
      <c r="F2112" s="246" t="s">
        <v>1955</v>
      </c>
      <c r="G2112" s="243"/>
      <c r="H2112" s="245" t="s">
        <v>1</v>
      </c>
      <c r="I2112" s="247"/>
      <c r="J2112" s="243"/>
      <c r="K2112" s="243"/>
      <c r="L2112" s="248"/>
      <c r="M2112" s="249"/>
      <c r="N2112" s="250"/>
      <c r="O2112" s="250"/>
      <c r="P2112" s="250"/>
      <c r="Q2112" s="250"/>
      <c r="R2112" s="250"/>
      <c r="S2112" s="250"/>
      <c r="T2112" s="25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2" t="s">
        <v>178</v>
      </c>
      <c r="AU2112" s="252" t="s">
        <v>89</v>
      </c>
      <c r="AV2112" s="13" t="s">
        <v>87</v>
      </c>
      <c r="AW2112" s="13" t="s">
        <v>36</v>
      </c>
      <c r="AX2112" s="13" t="s">
        <v>79</v>
      </c>
      <c r="AY2112" s="252" t="s">
        <v>170</v>
      </c>
    </row>
    <row r="2113" s="14" customFormat="1">
      <c r="A2113" s="14"/>
      <c r="B2113" s="253"/>
      <c r="C2113" s="254"/>
      <c r="D2113" s="244" t="s">
        <v>178</v>
      </c>
      <c r="E2113" s="255" t="s">
        <v>1</v>
      </c>
      <c r="F2113" s="256" t="s">
        <v>1956</v>
      </c>
      <c r="G2113" s="254"/>
      <c r="H2113" s="257">
        <v>2</v>
      </c>
      <c r="I2113" s="258"/>
      <c r="J2113" s="254"/>
      <c r="K2113" s="254"/>
      <c r="L2113" s="259"/>
      <c r="M2113" s="260"/>
      <c r="N2113" s="261"/>
      <c r="O2113" s="261"/>
      <c r="P2113" s="261"/>
      <c r="Q2113" s="261"/>
      <c r="R2113" s="261"/>
      <c r="S2113" s="261"/>
      <c r="T2113" s="26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3" t="s">
        <v>178</v>
      </c>
      <c r="AU2113" s="263" t="s">
        <v>89</v>
      </c>
      <c r="AV2113" s="14" t="s">
        <v>89</v>
      </c>
      <c r="AW2113" s="14" t="s">
        <v>36</v>
      </c>
      <c r="AX2113" s="14" t="s">
        <v>79</v>
      </c>
      <c r="AY2113" s="263" t="s">
        <v>170</v>
      </c>
    </row>
    <row r="2114" s="15" customFormat="1">
      <c r="A2114" s="15"/>
      <c r="B2114" s="264"/>
      <c r="C2114" s="265"/>
      <c r="D2114" s="244" t="s">
        <v>178</v>
      </c>
      <c r="E2114" s="266" t="s">
        <v>1</v>
      </c>
      <c r="F2114" s="267" t="s">
        <v>183</v>
      </c>
      <c r="G2114" s="265"/>
      <c r="H2114" s="268">
        <v>2</v>
      </c>
      <c r="I2114" s="269"/>
      <c r="J2114" s="265"/>
      <c r="K2114" s="265"/>
      <c r="L2114" s="270"/>
      <c r="M2114" s="271"/>
      <c r="N2114" s="272"/>
      <c r="O2114" s="272"/>
      <c r="P2114" s="272"/>
      <c r="Q2114" s="272"/>
      <c r="R2114" s="272"/>
      <c r="S2114" s="272"/>
      <c r="T2114" s="273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74" t="s">
        <v>178</v>
      </c>
      <c r="AU2114" s="274" t="s">
        <v>89</v>
      </c>
      <c r="AV2114" s="15" t="s">
        <v>176</v>
      </c>
      <c r="AW2114" s="15" t="s">
        <v>36</v>
      </c>
      <c r="AX2114" s="15" t="s">
        <v>87</v>
      </c>
      <c r="AY2114" s="274" t="s">
        <v>170</v>
      </c>
    </row>
    <row r="2115" s="2" customFormat="1" ht="37.8" customHeight="1">
      <c r="A2115" s="39"/>
      <c r="B2115" s="40"/>
      <c r="C2115" s="286" t="s">
        <v>1957</v>
      </c>
      <c r="D2115" s="286" t="s">
        <v>312</v>
      </c>
      <c r="E2115" s="287" t="s">
        <v>1958</v>
      </c>
      <c r="F2115" s="288" t="s">
        <v>1959</v>
      </c>
      <c r="G2115" s="289" t="s">
        <v>1337</v>
      </c>
      <c r="H2115" s="290">
        <v>2</v>
      </c>
      <c r="I2115" s="291"/>
      <c r="J2115" s="292">
        <f>ROUND(I2115*H2115,2)</f>
        <v>0</v>
      </c>
      <c r="K2115" s="293"/>
      <c r="L2115" s="294"/>
      <c r="M2115" s="295" t="s">
        <v>1</v>
      </c>
      <c r="N2115" s="296" t="s">
        <v>44</v>
      </c>
      <c r="O2115" s="92"/>
      <c r="P2115" s="238">
        <f>O2115*H2115</f>
        <v>0</v>
      </c>
      <c r="Q2115" s="238">
        <v>0.03388</v>
      </c>
      <c r="R2115" s="238">
        <f>Q2115*H2115</f>
        <v>0.067760000000000001</v>
      </c>
      <c r="S2115" s="238">
        <v>0</v>
      </c>
      <c r="T2115" s="239">
        <f>S2115*H2115</f>
        <v>0</v>
      </c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R2115" s="240" t="s">
        <v>366</v>
      </c>
      <c r="AT2115" s="240" t="s">
        <v>312</v>
      </c>
      <c r="AU2115" s="240" t="s">
        <v>89</v>
      </c>
      <c r="AY2115" s="18" t="s">
        <v>170</v>
      </c>
      <c r="BE2115" s="241">
        <f>IF(N2115="základní",J2115,0)</f>
        <v>0</v>
      </c>
      <c r="BF2115" s="241">
        <f>IF(N2115="snížená",J2115,0)</f>
        <v>0</v>
      </c>
      <c r="BG2115" s="241">
        <f>IF(N2115="zákl. přenesená",J2115,0)</f>
        <v>0</v>
      </c>
      <c r="BH2115" s="241">
        <f>IF(N2115="sníž. přenesená",J2115,0)</f>
        <v>0</v>
      </c>
      <c r="BI2115" s="241">
        <f>IF(N2115="nulová",J2115,0)</f>
        <v>0</v>
      </c>
      <c r="BJ2115" s="18" t="s">
        <v>87</v>
      </c>
      <c r="BK2115" s="241">
        <f>ROUND(I2115*H2115,2)</f>
        <v>0</v>
      </c>
      <c r="BL2115" s="18" t="s">
        <v>273</v>
      </c>
      <c r="BM2115" s="240" t="s">
        <v>1960</v>
      </c>
    </row>
    <row r="2116" s="13" customFormat="1">
      <c r="A2116" s="13"/>
      <c r="B2116" s="242"/>
      <c r="C2116" s="243"/>
      <c r="D2116" s="244" t="s">
        <v>178</v>
      </c>
      <c r="E2116" s="245" t="s">
        <v>1</v>
      </c>
      <c r="F2116" s="246" t="s">
        <v>524</v>
      </c>
      <c r="G2116" s="243"/>
      <c r="H2116" s="245" t="s">
        <v>1</v>
      </c>
      <c r="I2116" s="247"/>
      <c r="J2116" s="243"/>
      <c r="K2116" s="243"/>
      <c r="L2116" s="248"/>
      <c r="M2116" s="249"/>
      <c r="N2116" s="250"/>
      <c r="O2116" s="250"/>
      <c r="P2116" s="250"/>
      <c r="Q2116" s="250"/>
      <c r="R2116" s="250"/>
      <c r="S2116" s="250"/>
      <c r="T2116" s="25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2" t="s">
        <v>178</v>
      </c>
      <c r="AU2116" s="252" t="s">
        <v>89</v>
      </c>
      <c r="AV2116" s="13" t="s">
        <v>87</v>
      </c>
      <c r="AW2116" s="13" t="s">
        <v>36</v>
      </c>
      <c r="AX2116" s="13" t="s">
        <v>79</v>
      </c>
      <c r="AY2116" s="252" t="s">
        <v>170</v>
      </c>
    </row>
    <row r="2117" s="13" customFormat="1">
      <c r="A2117" s="13"/>
      <c r="B2117" s="242"/>
      <c r="C2117" s="243"/>
      <c r="D2117" s="244" t="s">
        <v>178</v>
      </c>
      <c r="E2117" s="245" t="s">
        <v>1</v>
      </c>
      <c r="F2117" s="246" t="s">
        <v>1955</v>
      </c>
      <c r="G2117" s="243"/>
      <c r="H2117" s="245" t="s">
        <v>1</v>
      </c>
      <c r="I2117" s="247"/>
      <c r="J2117" s="243"/>
      <c r="K2117" s="243"/>
      <c r="L2117" s="248"/>
      <c r="M2117" s="249"/>
      <c r="N2117" s="250"/>
      <c r="O2117" s="250"/>
      <c r="P2117" s="250"/>
      <c r="Q2117" s="250"/>
      <c r="R2117" s="250"/>
      <c r="S2117" s="250"/>
      <c r="T2117" s="251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2" t="s">
        <v>178</v>
      </c>
      <c r="AU2117" s="252" t="s">
        <v>89</v>
      </c>
      <c r="AV2117" s="13" t="s">
        <v>87</v>
      </c>
      <c r="AW2117" s="13" t="s">
        <v>36</v>
      </c>
      <c r="AX2117" s="13" t="s">
        <v>79</v>
      </c>
      <c r="AY2117" s="252" t="s">
        <v>170</v>
      </c>
    </row>
    <row r="2118" s="14" customFormat="1">
      <c r="A2118" s="14"/>
      <c r="B2118" s="253"/>
      <c r="C2118" s="254"/>
      <c r="D2118" s="244" t="s">
        <v>178</v>
      </c>
      <c r="E2118" s="255" t="s">
        <v>1</v>
      </c>
      <c r="F2118" s="256" t="s">
        <v>1956</v>
      </c>
      <c r="G2118" s="254"/>
      <c r="H2118" s="257">
        <v>2</v>
      </c>
      <c r="I2118" s="258"/>
      <c r="J2118" s="254"/>
      <c r="K2118" s="254"/>
      <c r="L2118" s="259"/>
      <c r="M2118" s="260"/>
      <c r="N2118" s="261"/>
      <c r="O2118" s="261"/>
      <c r="P2118" s="261"/>
      <c r="Q2118" s="261"/>
      <c r="R2118" s="261"/>
      <c r="S2118" s="261"/>
      <c r="T2118" s="26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3" t="s">
        <v>178</v>
      </c>
      <c r="AU2118" s="263" t="s">
        <v>89</v>
      </c>
      <c r="AV2118" s="14" t="s">
        <v>89</v>
      </c>
      <c r="AW2118" s="14" t="s">
        <v>36</v>
      </c>
      <c r="AX2118" s="14" t="s">
        <v>79</v>
      </c>
      <c r="AY2118" s="263" t="s">
        <v>170</v>
      </c>
    </row>
    <row r="2119" s="15" customFormat="1">
      <c r="A2119" s="15"/>
      <c r="B2119" s="264"/>
      <c r="C2119" s="265"/>
      <c r="D2119" s="244" t="s">
        <v>178</v>
      </c>
      <c r="E2119" s="266" t="s">
        <v>1</v>
      </c>
      <c r="F2119" s="267" t="s">
        <v>183</v>
      </c>
      <c r="G2119" s="265"/>
      <c r="H2119" s="268">
        <v>2</v>
      </c>
      <c r="I2119" s="269"/>
      <c r="J2119" s="265"/>
      <c r="K2119" s="265"/>
      <c r="L2119" s="270"/>
      <c r="M2119" s="271"/>
      <c r="N2119" s="272"/>
      <c r="O2119" s="272"/>
      <c r="P2119" s="272"/>
      <c r="Q2119" s="272"/>
      <c r="R2119" s="272"/>
      <c r="S2119" s="272"/>
      <c r="T2119" s="273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74" t="s">
        <v>178</v>
      </c>
      <c r="AU2119" s="274" t="s">
        <v>89</v>
      </c>
      <c r="AV2119" s="15" t="s">
        <v>176</v>
      </c>
      <c r="AW2119" s="15" t="s">
        <v>36</v>
      </c>
      <c r="AX2119" s="15" t="s">
        <v>87</v>
      </c>
      <c r="AY2119" s="274" t="s">
        <v>170</v>
      </c>
    </row>
    <row r="2120" s="2" customFormat="1" ht="24.15" customHeight="1">
      <c r="A2120" s="39"/>
      <c r="B2120" s="40"/>
      <c r="C2120" s="228" t="s">
        <v>1961</v>
      </c>
      <c r="D2120" s="228" t="s">
        <v>172</v>
      </c>
      <c r="E2120" s="229" t="s">
        <v>1962</v>
      </c>
      <c r="F2120" s="230" t="s">
        <v>1963</v>
      </c>
      <c r="G2120" s="231" t="s">
        <v>590</v>
      </c>
      <c r="H2120" s="232">
        <v>1</v>
      </c>
      <c r="I2120" s="233"/>
      <c r="J2120" s="234">
        <f>ROUND(I2120*H2120,2)</f>
        <v>0</v>
      </c>
      <c r="K2120" s="235"/>
      <c r="L2120" s="45"/>
      <c r="M2120" s="236" t="s">
        <v>1</v>
      </c>
      <c r="N2120" s="237" t="s">
        <v>44</v>
      </c>
      <c r="O2120" s="92"/>
      <c r="P2120" s="238">
        <f>O2120*H2120</f>
        <v>0</v>
      </c>
      <c r="Q2120" s="238">
        <v>0.00093000000000000005</v>
      </c>
      <c r="R2120" s="238">
        <f>Q2120*H2120</f>
        <v>0.00093000000000000005</v>
      </c>
      <c r="S2120" s="238">
        <v>0</v>
      </c>
      <c r="T2120" s="239">
        <f>S2120*H2120</f>
        <v>0</v>
      </c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R2120" s="240" t="s">
        <v>273</v>
      </c>
      <c r="AT2120" s="240" t="s">
        <v>172</v>
      </c>
      <c r="AU2120" s="240" t="s">
        <v>89</v>
      </c>
      <c r="AY2120" s="18" t="s">
        <v>170</v>
      </c>
      <c r="BE2120" s="241">
        <f>IF(N2120="základní",J2120,0)</f>
        <v>0</v>
      </c>
      <c r="BF2120" s="241">
        <f>IF(N2120="snížená",J2120,0)</f>
        <v>0</v>
      </c>
      <c r="BG2120" s="241">
        <f>IF(N2120="zákl. přenesená",J2120,0)</f>
        <v>0</v>
      </c>
      <c r="BH2120" s="241">
        <f>IF(N2120="sníž. přenesená",J2120,0)</f>
        <v>0</v>
      </c>
      <c r="BI2120" s="241">
        <f>IF(N2120="nulová",J2120,0)</f>
        <v>0</v>
      </c>
      <c r="BJ2120" s="18" t="s">
        <v>87</v>
      </c>
      <c r="BK2120" s="241">
        <f>ROUND(I2120*H2120,2)</f>
        <v>0</v>
      </c>
      <c r="BL2120" s="18" t="s">
        <v>273</v>
      </c>
      <c r="BM2120" s="240" t="s">
        <v>1964</v>
      </c>
    </row>
    <row r="2121" s="13" customFormat="1">
      <c r="A2121" s="13"/>
      <c r="B2121" s="242"/>
      <c r="C2121" s="243"/>
      <c r="D2121" s="244" t="s">
        <v>178</v>
      </c>
      <c r="E2121" s="245" t="s">
        <v>1</v>
      </c>
      <c r="F2121" s="246" t="s">
        <v>524</v>
      </c>
      <c r="G2121" s="243"/>
      <c r="H2121" s="245" t="s">
        <v>1</v>
      </c>
      <c r="I2121" s="247"/>
      <c r="J2121" s="243"/>
      <c r="K2121" s="243"/>
      <c r="L2121" s="248"/>
      <c r="M2121" s="249"/>
      <c r="N2121" s="250"/>
      <c r="O2121" s="250"/>
      <c r="P2121" s="250"/>
      <c r="Q2121" s="250"/>
      <c r="R2121" s="250"/>
      <c r="S2121" s="250"/>
      <c r="T2121" s="25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2" t="s">
        <v>178</v>
      </c>
      <c r="AU2121" s="252" t="s">
        <v>89</v>
      </c>
      <c r="AV2121" s="13" t="s">
        <v>87</v>
      </c>
      <c r="AW2121" s="13" t="s">
        <v>36</v>
      </c>
      <c r="AX2121" s="13" t="s">
        <v>79</v>
      </c>
      <c r="AY2121" s="252" t="s">
        <v>170</v>
      </c>
    </row>
    <row r="2122" s="13" customFormat="1">
      <c r="A2122" s="13"/>
      <c r="B2122" s="242"/>
      <c r="C2122" s="243"/>
      <c r="D2122" s="244" t="s">
        <v>178</v>
      </c>
      <c r="E2122" s="245" t="s">
        <v>1</v>
      </c>
      <c r="F2122" s="246" t="s">
        <v>1965</v>
      </c>
      <c r="G2122" s="243"/>
      <c r="H2122" s="245" t="s">
        <v>1</v>
      </c>
      <c r="I2122" s="247"/>
      <c r="J2122" s="243"/>
      <c r="K2122" s="243"/>
      <c r="L2122" s="248"/>
      <c r="M2122" s="249"/>
      <c r="N2122" s="250"/>
      <c r="O2122" s="250"/>
      <c r="P2122" s="250"/>
      <c r="Q2122" s="250"/>
      <c r="R2122" s="250"/>
      <c r="S2122" s="250"/>
      <c r="T2122" s="25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2" t="s">
        <v>178</v>
      </c>
      <c r="AU2122" s="252" t="s">
        <v>89</v>
      </c>
      <c r="AV2122" s="13" t="s">
        <v>87</v>
      </c>
      <c r="AW2122" s="13" t="s">
        <v>36</v>
      </c>
      <c r="AX2122" s="13" t="s">
        <v>79</v>
      </c>
      <c r="AY2122" s="252" t="s">
        <v>170</v>
      </c>
    </row>
    <row r="2123" s="14" customFormat="1">
      <c r="A2123" s="14"/>
      <c r="B2123" s="253"/>
      <c r="C2123" s="254"/>
      <c r="D2123" s="244" t="s">
        <v>178</v>
      </c>
      <c r="E2123" s="255" t="s">
        <v>1</v>
      </c>
      <c r="F2123" s="256" t="s">
        <v>87</v>
      </c>
      <c r="G2123" s="254"/>
      <c r="H2123" s="257">
        <v>1</v>
      </c>
      <c r="I2123" s="258"/>
      <c r="J2123" s="254"/>
      <c r="K2123" s="254"/>
      <c r="L2123" s="259"/>
      <c r="M2123" s="260"/>
      <c r="N2123" s="261"/>
      <c r="O2123" s="261"/>
      <c r="P2123" s="261"/>
      <c r="Q2123" s="261"/>
      <c r="R2123" s="261"/>
      <c r="S2123" s="261"/>
      <c r="T2123" s="26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3" t="s">
        <v>178</v>
      </c>
      <c r="AU2123" s="263" t="s">
        <v>89</v>
      </c>
      <c r="AV2123" s="14" t="s">
        <v>89</v>
      </c>
      <c r="AW2123" s="14" t="s">
        <v>36</v>
      </c>
      <c r="AX2123" s="14" t="s">
        <v>79</v>
      </c>
      <c r="AY2123" s="263" t="s">
        <v>170</v>
      </c>
    </row>
    <row r="2124" s="15" customFormat="1">
      <c r="A2124" s="15"/>
      <c r="B2124" s="264"/>
      <c r="C2124" s="265"/>
      <c r="D2124" s="244" t="s">
        <v>178</v>
      </c>
      <c r="E2124" s="266" t="s">
        <v>1</v>
      </c>
      <c r="F2124" s="267" t="s">
        <v>183</v>
      </c>
      <c r="G2124" s="265"/>
      <c r="H2124" s="268">
        <v>1</v>
      </c>
      <c r="I2124" s="269"/>
      <c r="J2124" s="265"/>
      <c r="K2124" s="265"/>
      <c r="L2124" s="270"/>
      <c r="M2124" s="271"/>
      <c r="N2124" s="272"/>
      <c r="O2124" s="272"/>
      <c r="P2124" s="272"/>
      <c r="Q2124" s="272"/>
      <c r="R2124" s="272"/>
      <c r="S2124" s="272"/>
      <c r="T2124" s="273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74" t="s">
        <v>178</v>
      </c>
      <c r="AU2124" s="274" t="s">
        <v>89</v>
      </c>
      <c r="AV2124" s="15" t="s">
        <v>176</v>
      </c>
      <c r="AW2124" s="15" t="s">
        <v>36</v>
      </c>
      <c r="AX2124" s="15" t="s">
        <v>87</v>
      </c>
      <c r="AY2124" s="274" t="s">
        <v>170</v>
      </c>
    </row>
    <row r="2125" s="2" customFormat="1" ht="37.8" customHeight="1">
      <c r="A2125" s="39"/>
      <c r="B2125" s="40"/>
      <c r="C2125" s="286" t="s">
        <v>1966</v>
      </c>
      <c r="D2125" s="286" t="s">
        <v>312</v>
      </c>
      <c r="E2125" s="287" t="s">
        <v>1967</v>
      </c>
      <c r="F2125" s="288" t="s">
        <v>1968</v>
      </c>
      <c r="G2125" s="289" t="s">
        <v>175</v>
      </c>
      <c r="H2125" s="290">
        <v>3.105</v>
      </c>
      <c r="I2125" s="291"/>
      <c r="J2125" s="292">
        <f>ROUND(I2125*H2125,2)</f>
        <v>0</v>
      </c>
      <c r="K2125" s="293"/>
      <c r="L2125" s="294"/>
      <c r="M2125" s="295" t="s">
        <v>1</v>
      </c>
      <c r="N2125" s="296" t="s">
        <v>44</v>
      </c>
      <c r="O2125" s="92"/>
      <c r="P2125" s="238">
        <f>O2125*H2125</f>
        <v>0</v>
      </c>
      <c r="Q2125" s="238">
        <v>0.048059999999999999</v>
      </c>
      <c r="R2125" s="238">
        <f>Q2125*H2125</f>
        <v>0.14922630000000001</v>
      </c>
      <c r="S2125" s="238">
        <v>0</v>
      </c>
      <c r="T2125" s="239">
        <f>S2125*H2125</f>
        <v>0</v>
      </c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R2125" s="240" t="s">
        <v>366</v>
      </c>
      <c r="AT2125" s="240" t="s">
        <v>312</v>
      </c>
      <c r="AU2125" s="240" t="s">
        <v>89</v>
      </c>
      <c r="AY2125" s="18" t="s">
        <v>170</v>
      </c>
      <c r="BE2125" s="241">
        <f>IF(N2125="základní",J2125,0)</f>
        <v>0</v>
      </c>
      <c r="BF2125" s="241">
        <f>IF(N2125="snížená",J2125,0)</f>
        <v>0</v>
      </c>
      <c r="BG2125" s="241">
        <f>IF(N2125="zákl. přenesená",J2125,0)</f>
        <v>0</v>
      </c>
      <c r="BH2125" s="241">
        <f>IF(N2125="sníž. přenesená",J2125,0)</f>
        <v>0</v>
      </c>
      <c r="BI2125" s="241">
        <f>IF(N2125="nulová",J2125,0)</f>
        <v>0</v>
      </c>
      <c r="BJ2125" s="18" t="s">
        <v>87</v>
      </c>
      <c r="BK2125" s="241">
        <f>ROUND(I2125*H2125,2)</f>
        <v>0</v>
      </c>
      <c r="BL2125" s="18" t="s">
        <v>273</v>
      </c>
      <c r="BM2125" s="240" t="s">
        <v>1969</v>
      </c>
    </row>
    <row r="2126" s="13" customFormat="1">
      <c r="A2126" s="13"/>
      <c r="B2126" s="242"/>
      <c r="C2126" s="243"/>
      <c r="D2126" s="244" t="s">
        <v>178</v>
      </c>
      <c r="E2126" s="245" t="s">
        <v>1</v>
      </c>
      <c r="F2126" s="246" t="s">
        <v>524</v>
      </c>
      <c r="G2126" s="243"/>
      <c r="H2126" s="245" t="s">
        <v>1</v>
      </c>
      <c r="I2126" s="247"/>
      <c r="J2126" s="243"/>
      <c r="K2126" s="243"/>
      <c r="L2126" s="248"/>
      <c r="M2126" s="249"/>
      <c r="N2126" s="250"/>
      <c r="O2126" s="250"/>
      <c r="P2126" s="250"/>
      <c r="Q2126" s="250"/>
      <c r="R2126" s="250"/>
      <c r="S2126" s="250"/>
      <c r="T2126" s="251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2" t="s">
        <v>178</v>
      </c>
      <c r="AU2126" s="252" t="s">
        <v>89</v>
      </c>
      <c r="AV2126" s="13" t="s">
        <v>87</v>
      </c>
      <c r="AW2126" s="13" t="s">
        <v>36</v>
      </c>
      <c r="AX2126" s="13" t="s">
        <v>79</v>
      </c>
      <c r="AY2126" s="252" t="s">
        <v>170</v>
      </c>
    </row>
    <row r="2127" s="13" customFormat="1">
      <c r="A2127" s="13"/>
      <c r="B2127" s="242"/>
      <c r="C2127" s="243"/>
      <c r="D2127" s="244" t="s">
        <v>178</v>
      </c>
      <c r="E2127" s="245" t="s">
        <v>1</v>
      </c>
      <c r="F2127" s="246" t="s">
        <v>1965</v>
      </c>
      <c r="G2127" s="243"/>
      <c r="H2127" s="245" t="s">
        <v>1</v>
      </c>
      <c r="I2127" s="247"/>
      <c r="J2127" s="243"/>
      <c r="K2127" s="243"/>
      <c r="L2127" s="248"/>
      <c r="M2127" s="249"/>
      <c r="N2127" s="250"/>
      <c r="O2127" s="250"/>
      <c r="P2127" s="250"/>
      <c r="Q2127" s="250"/>
      <c r="R2127" s="250"/>
      <c r="S2127" s="250"/>
      <c r="T2127" s="25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2" t="s">
        <v>178</v>
      </c>
      <c r="AU2127" s="252" t="s">
        <v>89</v>
      </c>
      <c r="AV2127" s="13" t="s">
        <v>87</v>
      </c>
      <c r="AW2127" s="13" t="s">
        <v>36</v>
      </c>
      <c r="AX2127" s="13" t="s">
        <v>79</v>
      </c>
      <c r="AY2127" s="252" t="s">
        <v>170</v>
      </c>
    </row>
    <row r="2128" s="14" customFormat="1">
      <c r="A2128" s="14"/>
      <c r="B2128" s="253"/>
      <c r="C2128" s="254"/>
      <c r="D2128" s="244" t="s">
        <v>178</v>
      </c>
      <c r="E2128" s="255" t="s">
        <v>1</v>
      </c>
      <c r="F2128" s="256" t="s">
        <v>1970</v>
      </c>
      <c r="G2128" s="254"/>
      <c r="H2128" s="257">
        <v>3.105</v>
      </c>
      <c r="I2128" s="258"/>
      <c r="J2128" s="254"/>
      <c r="K2128" s="254"/>
      <c r="L2128" s="259"/>
      <c r="M2128" s="260"/>
      <c r="N2128" s="261"/>
      <c r="O2128" s="261"/>
      <c r="P2128" s="261"/>
      <c r="Q2128" s="261"/>
      <c r="R2128" s="261"/>
      <c r="S2128" s="261"/>
      <c r="T2128" s="26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3" t="s">
        <v>178</v>
      </c>
      <c r="AU2128" s="263" t="s">
        <v>89</v>
      </c>
      <c r="AV2128" s="14" t="s">
        <v>89</v>
      </c>
      <c r="AW2128" s="14" t="s">
        <v>36</v>
      </c>
      <c r="AX2128" s="14" t="s">
        <v>79</v>
      </c>
      <c r="AY2128" s="263" t="s">
        <v>170</v>
      </c>
    </row>
    <row r="2129" s="15" customFormat="1">
      <c r="A2129" s="15"/>
      <c r="B2129" s="264"/>
      <c r="C2129" s="265"/>
      <c r="D2129" s="244" t="s">
        <v>178</v>
      </c>
      <c r="E2129" s="266" t="s">
        <v>1</v>
      </c>
      <c r="F2129" s="267" t="s">
        <v>183</v>
      </c>
      <c r="G2129" s="265"/>
      <c r="H2129" s="268">
        <v>3.105</v>
      </c>
      <c r="I2129" s="269"/>
      <c r="J2129" s="265"/>
      <c r="K2129" s="265"/>
      <c r="L2129" s="270"/>
      <c r="M2129" s="271"/>
      <c r="N2129" s="272"/>
      <c r="O2129" s="272"/>
      <c r="P2129" s="272"/>
      <c r="Q2129" s="272"/>
      <c r="R2129" s="272"/>
      <c r="S2129" s="272"/>
      <c r="T2129" s="273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4" t="s">
        <v>178</v>
      </c>
      <c r="AU2129" s="274" t="s">
        <v>89</v>
      </c>
      <c r="AV2129" s="15" t="s">
        <v>176</v>
      </c>
      <c r="AW2129" s="15" t="s">
        <v>36</v>
      </c>
      <c r="AX2129" s="15" t="s">
        <v>87</v>
      </c>
      <c r="AY2129" s="274" t="s">
        <v>170</v>
      </c>
    </row>
    <row r="2130" s="2" customFormat="1" ht="24.15" customHeight="1">
      <c r="A2130" s="39"/>
      <c r="B2130" s="40"/>
      <c r="C2130" s="228" t="s">
        <v>1971</v>
      </c>
      <c r="D2130" s="228" t="s">
        <v>172</v>
      </c>
      <c r="E2130" s="229" t="s">
        <v>1972</v>
      </c>
      <c r="F2130" s="230" t="s">
        <v>1973</v>
      </c>
      <c r="G2130" s="231" t="s">
        <v>590</v>
      </c>
      <c r="H2130" s="232">
        <v>1</v>
      </c>
      <c r="I2130" s="233"/>
      <c r="J2130" s="234">
        <f>ROUND(I2130*H2130,2)</f>
        <v>0</v>
      </c>
      <c r="K2130" s="235"/>
      <c r="L2130" s="45"/>
      <c r="M2130" s="236" t="s">
        <v>1</v>
      </c>
      <c r="N2130" s="237" t="s">
        <v>44</v>
      </c>
      <c r="O2130" s="92"/>
      <c r="P2130" s="238">
        <f>O2130*H2130</f>
        <v>0</v>
      </c>
      <c r="Q2130" s="238">
        <v>0.00088000000000000003</v>
      </c>
      <c r="R2130" s="238">
        <f>Q2130*H2130</f>
        <v>0.00088000000000000003</v>
      </c>
      <c r="S2130" s="238">
        <v>0</v>
      </c>
      <c r="T2130" s="239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40" t="s">
        <v>273</v>
      </c>
      <c r="AT2130" s="240" t="s">
        <v>172</v>
      </c>
      <c r="AU2130" s="240" t="s">
        <v>89</v>
      </c>
      <c r="AY2130" s="18" t="s">
        <v>170</v>
      </c>
      <c r="BE2130" s="241">
        <f>IF(N2130="základní",J2130,0)</f>
        <v>0</v>
      </c>
      <c r="BF2130" s="241">
        <f>IF(N2130="snížená",J2130,0)</f>
        <v>0</v>
      </c>
      <c r="BG2130" s="241">
        <f>IF(N2130="zákl. přenesená",J2130,0)</f>
        <v>0</v>
      </c>
      <c r="BH2130" s="241">
        <f>IF(N2130="sníž. přenesená",J2130,0)</f>
        <v>0</v>
      </c>
      <c r="BI2130" s="241">
        <f>IF(N2130="nulová",J2130,0)</f>
        <v>0</v>
      </c>
      <c r="BJ2130" s="18" t="s">
        <v>87</v>
      </c>
      <c r="BK2130" s="241">
        <f>ROUND(I2130*H2130,2)</f>
        <v>0</v>
      </c>
      <c r="BL2130" s="18" t="s">
        <v>273</v>
      </c>
      <c r="BM2130" s="240" t="s">
        <v>1974</v>
      </c>
    </row>
    <row r="2131" s="13" customFormat="1">
      <c r="A2131" s="13"/>
      <c r="B2131" s="242"/>
      <c r="C2131" s="243"/>
      <c r="D2131" s="244" t="s">
        <v>178</v>
      </c>
      <c r="E2131" s="245" t="s">
        <v>1</v>
      </c>
      <c r="F2131" s="246" t="s">
        <v>524</v>
      </c>
      <c r="G2131" s="243"/>
      <c r="H2131" s="245" t="s">
        <v>1</v>
      </c>
      <c r="I2131" s="247"/>
      <c r="J2131" s="243"/>
      <c r="K2131" s="243"/>
      <c r="L2131" s="248"/>
      <c r="M2131" s="249"/>
      <c r="N2131" s="250"/>
      <c r="O2131" s="250"/>
      <c r="P2131" s="250"/>
      <c r="Q2131" s="250"/>
      <c r="R2131" s="250"/>
      <c r="S2131" s="250"/>
      <c r="T2131" s="25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2" t="s">
        <v>178</v>
      </c>
      <c r="AU2131" s="252" t="s">
        <v>89</v>
      </c>
      <c r="AV2131" s="13" t="s">
        <v>87</v>
      </c>
      <c r="AW2131" s="13" t="s">
        <v>36</v>
      </c>
      <c r="AX2131" s="13" t="s">
        <v>79</v>
      </c>
      <c r="AY2131" s="252" t="s">
        <v>170</v>
      </c>
    </row>
    <row r="2132" s="13" customFormat="1">
      <c r="A2132" s="13"/>
      <c r="B2132" s="242"/>
      <c r="C2132" s="243"/>
      <c r="D2132" s="244" t="s">
        <v>178</v>
      </c>
      <c r="E2132" s="245" t="s">
        <v>1</v>
      </c>
      <c r="F2132" s="246" t="s">
        <v>1975</v>
      </c>
      <c r="G2132" s="243"/>
      <c r="H2132" s="245" t="s">
        <v>1</v>
      </c>
      <c r="I2132" s="247"/>
      <c r="J2132" s="243"/>
      <c r="K2132" s="243"/>
      <c r="L2132" s="248"/>
      <c r="M2132" s="249"/>
      <c r="N2132" s="250"/>
      <c r="O2132" s="250"/>
      <c r="P2132" s="250"/>
      <c r="Q2132" s="250"/>
      <c r="R2132" s="250"/>
      <c r="S2132" s="250"/>
      <c r="T2132" s="251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2" t="s">
        <v>178</v>
      </c>
      <c r="AU2132" s="252" t="s">
        <v>89</v>
      </c>
      <c r="AV2132" s="13" t="s">
        <v>87</v>
      </c>
      <c r="AW2132" s="13" t="s">
        <v>36</v>
      </c>
      <c r="AX2132" s="13" t="s">
        <v>79</v>
      </c>
      <c r="AY2132" s="252" t="s">
        <v>170</v>
      </c>
    </row>
    <row r="2133" s="14" customFormat="1">
      <c r="A2133" s="14"/>
      <c r="B2133" s="253"/>
      <c r="C2133" s="254"/>
      <c r="D2133" s="244" t="s">
        <v>178</v>
      </c>
      <c r="E2133" s="255" t="s">
        <v>1</v>
      </c>
      <c r="F2133" s="256" t="s">
        <v>87</v>
      </c>
      <c r="G2133" s="254"/>
      <c r="H2133" s="257">
        <v>1</v>
      </c>
      <c r="I2133" s="258"/>
      <c r="J2133" s="254"/>
      <c r="K2133" s="254"/>
      <c r="L2133" s="259"/>
      <c r="M2133" s="260"/>
      <c r="N2133" s="261"/>
      <c r="O2133" s="261"/>
      <c r="P2133" s="261"/>
      <c r="Q2133" s="261"/>
      <c r="R2133" s="261"/>
      <c r="S2133" s="261"/>
      <c r="T2133" s="26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63" t="s">
        <v>178</v>
      </c>
      <c r="AU2133" s="263" t="s">
        <v>89</v>
      </c>
      <c r="AV2133" s="14" t="s">
        <v>89</v>
      </c>
      <c r="AW2133" s="14" t="s">
        <v>36</v>
      </c>
      <c r="AX2133" s="14" t="s">
        <v>79</v>
      </c>
      <c r="AY2133" s="263" t="s">
        <v>170</v>
      </c>
    </row>
    <row r="2134" s="15" customFormat="1">
      <c r="A2134" s="15"/>
      <c r="B2134" s="264"/>
      <c r="C2134" s="265"/>
      <c r="D2134" s="244" t="s">
        <v>178</v>
      </c>
      <c r="E2134" s="266" t="s">
        <v>1</v>
      </c>
      <c r="F2134" s="267" t="s">
        <v>183</v>
      </c>
      <c r="G2134" s="265"/>
      <c r="H2134" s="268">
        <v>1</v>
      </c>
      <c r="I2134" s="269"/>
      <c r="J2134" s="265"/>
      <c r="K2134" s="265"/>
      <c r="L2134" s="270"/>
      <c r="M2134" s="271"/>
      <c r="N2134" s="272"/>
      <c r="O2134" s="272"/>
      <c r="P2134" s="272"/>
      <c r="Q2134" s="272"/>
      <c r="R2134" s="272"/>
      <c r="S2134" s="272"/>
      <c r="T2134" s="273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74" t="s">
        <v>178</v>
      </c>
      <c r="AU2134" s="274" t="s">
        <v>89</v>
      </c>
      <c r="AV2134" s="15" t="s">
        <v>176</v>
      </c>
      <c r="AW2134" s="15" t="s">
        <v>36</v>
      </c>
      <c r="AX2134" s="15" t="s">
        <v>87</v>
      </c>
      <c r="AY2134" s="274" t="s">
        <v>170</v>
      </c>
    </row>
    <row r="2135" s="2" customFormat="1" ht="24.15" customHeight="1">
      <c r="A2135" s="39"/>
      <c r="B2135" s="40"/>
      <c r="C2135" s="286" t="s">
        <v>1976</v>
      </c>
      <c r="D2135" s="286" t="s">
        <v>312</v>
      </c>
      <c r="E2135" s="287" t="s">
        <v>1977</v>
      </c>
      <c r="F2135" s="288" t="s">
        <v>1978</v>
      </c>
      <c r="G2135" s="289" t="s">
        <v>175</v>
      </c>
      <c r="H2135" s="290">
        <v>2.9900000000000002</v>
      </c>
      <c r="I2135" s="291"/>
      <c r="J2135" s="292">
        <f>ROUND(I2135*H2135,2)</f>
        <v>0</v>
      </c>
      <c r="K2135" s="293"/>
      <c r="L2135" s="294"/>
      <c r="M2135" s="295" t="s">
        <v>1</v>
      </c>
      <c r="N2135" s="296" t="s">
        <v>44</v>
      </c>
      <c r="O2135" s="92"/>
      <c r="P2135" s="238">
        <f>O2135*H2135</f>
        <v>0</v>
      </c>
      <c r="Q2135" s="238">
        <v>0.040210000000000003</v>
      </c>
      <c r="R2135" s="238">
        <f>Q2135*H2135</f>
        <v>0.12022790000000001</v>
      </c>
      <c r="S2135" s="238">
        <v>0</v>
      </c>
      <c r="T2135" s="239">
        <f>S2135*H2135</f>
        <v>0</v>
      </c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R2135" s="240" t="s">
        <v>366</v>
      </c>
      <c r="AT2135" s="240" t="s">
        <v>312</v>
      </c>
      <c r="AU2135" s="240" t="s">
        <v>89</v>
      </c>
      <c r="AY2135" s="18" t="s">
        <v>170</v>
      </c>
      <c r="BE2135" s="241">
        <f>IF(N2135="základní",J2135,0)</f>
        <v>0</v>
      </c>
      <c r="BF2135" s="241">
        <f>IF(N2135="snížená",J2135,0)</f>
        <v>0</v>
      </c>
      <c r="BG2135" s="241">
        <f>IF(N2135="zákl. přenesená",J2135,0)</f>
        <v>0</v>
      </c>
      <c r="BH2135" s="241">
        <f>IF(N2135="sníž. přenesená",J2135,0)</f>
        <v>0</v>
      </c>
      <c r="BI2135" s="241">
        <f>IF(N2135="nulová",J2135,0)</f>
        <v>0</v>
      </c>
      <c r="BJ2135" s="18" t="s">
        <v>87</v>
      </c>
      <c r="BK2135" s="241">
        <f>ROUND(I2135*H2135,2)</f>
        <v>0</v>
      </c>
      <c r="BL2135" s="18" t="s">
        <v>273</v>
      </c>
      <c r="BM2135" s="240" t="s">
        <v>1979</v>
      </c>
    </row>
    <row r="2136" s="13" customFormat="1">
      <c r="A2136" s="13"/>
      <c r="B2136" s="242"/>
      <c r="C2136" s="243"/>
      <c r="D2136" s="244" t="s">
        <v>178</v>
      </c>
      <c r="E2136" s="245" t="s">
        <v>1</v>
      </c>
      <c r="F2136" s="246" t="s">
        <v>524</v>
      </c>
      <c r="G2136" s="243"/>
      <c r="H2136" s="245" t="s">
        <v>1</v>
      </c>
      <c r="I2136" s="247"/>
      <c r="J2136" s="243"/>
      <c r="K2136" s="243"/>
      <c r="L2136" s="248"/>
      <c r="M2136" s="249"/>
      <c r="N2136" s="250"/>
      <c r="O2136" s="250"/>
      <c r="P2136" s="250"/>
      <c r="Q2136" s="250"/>
      <c r="R2136" s="250"/>
      <c r="S2136" s="250"/>
      <c r="T2136" s="25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2" t="s">
        <v>178</v>
      </c>
      <c r="AU2136" s="252" t="s">
        <v>89</v>
      </c>
      <c r="AV2136" s="13" t="s">
        <v>87</v>
      </c>
      <c r="AW2136" s="13" t="s">
        <v>36</v>
      </c>
      <c r="AX2136" s="13" t="s">
        <v>79</v>
      </c>
      <c r="AY2136" s="252" t="s">
        <v>170</v>
      </c>
    </row>
    <row r="2137" s="13" customFormat="1">
      <c r="A2137" s="13"/>
      <c r="B2137" s="242"/>
      <c r="C2137" s="243"/>
      <c r="D2137" s="244" t="s">
        <v>178</v>
      </c>
      <c r="E2137" s="245" t="s">
        <v>1</v>
      </c>
      <c r="F2137" s="246" t="s">
        <v>1975</v>
      </c>
      <c r="G2137" s="243"/>
      <c r="H2137" s="245" t="s">
        <v>1</v>
      </c>
      <c r="I2137" s="247"/>
      <c r="J2137" s="243"/>
      <c r="K2137" s="243"/>
      <c r="L2137" s="248"/>
      <c r="M2137" s="249"/>
      <c r="N2137" s="250"/>
      <c r="O2137" s="250"/>
      <c r="P2137" s="250"/>
      <c r="Q2137" s="250"/>
      <c r="R2137" s="250"/>
      <c r="S2137" s="250"/>
      <c r="T2137" s="251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2" t="s">
        <v>178</v>
      </c>
      <c r="AU2137" s="252" t="s">
        <v>89</v>
      </c>
      <c r="AV2137" s="13" t="s">
        <v>87</v>
      </c>
      <c r="AW2137" s="13" t="s">
        <v>36</v>
      </c>
      <c r="AX2137" s="13" t="s">
        <v>79</v>
      </c>
      <c r="AY2137" s="252" t="s">
        <v>170</v>
      </c>
    </row>
    <row r="2138" s="14" customFormat="1">
      <c r="A2138" s="14"/>
      <c r="B2138" s="253"/>
      <c r="C2138" s="254"/>
      <c r="D2138" s="244" t="s">
        <v>178</v>
      </c>
      <c r="E2138" s="255" t="s">
        <v>1</v>
      </c>
      <c r="F2138" s="256" t="s">
        <v>1980</v>
      </c>
      <c r="G2138" s="254"/>
      <c r="H2138" s="257">
        <v>2.9900000000000002</v>
      </c>
      <c r="I2138" s="258"/>
      <c r="J2138" s="254"/>
      <c r="K2138" s="254"/>
      <c r="L2138" s="259"/>
      <c r="M2138" s="260"/>
      <c r="N2138" s="261"/>
      <c r="O2138" s="261"/>
      <c r="P2138" s="261"/>
      <c r="Q2138" s="261"/>
      <c r="R2138" s="261"/>
      <c r="S2138" s="261"/>
      <c r="T2138" s="26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3" t="s">
        <v>178</v>
      </c>
      <c r="AU2138" s="263" t="s">
        <v>89</v>
      </c>
      <c r="AV2138" s="14" t="s">
        <v>89</v>
      </c>
      <c r="AW2138" s="14" t="s">
        <v>36</v>
      </c>
      <c r="AX2138" s="14" t="s">
        <v>79</v>
      </c>
      <c r="AY2138" s="263" t="s">
        <v>170</v>
      </c>
    </row>
    <row r="2139" s="15" customFormat="1">
      <c r="A2139" s="15"/>
      <c r="B2139" s="264"/>
      <c r="C2139" s="265"/>
      <c r="D2139" s="244" t="s">
        <v>178</v>
      </c>
      <c r="E2139" s="266" t="s">
        <v>1</v>
      </c>
      <c r="F2139" s="267" t="s">
        <v>183</v>
      </c>
      <c r="G2139" s="265"/>
      <c r="H2139" s="268">
        <v>2.9900000000000002</v>
      </c>
      <c r="I2139" s="269"/>
      <c r="J2139" s="265"/>
      <c r="K2139" s="265"/>
      <c r="L2139" s="270"/>
      <c r="M2139" s="271"/>
      <c r="N2139" s="272"/>
      <c r="O2139" s="272"/>
      <c r="P2139" s="272"/>
      <c r="Q2139" s="272"/>
      <c r="R2139" s="272"/>
      <c r="S2139" s="272"/>
      <c r="T2139" s="273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74" t="s">
        <v>178</v>
      </c>
      <c r="AU2139" s="274" t="s">
        <v>89</v>
      </c>
      <c r="AV2139" s="15" t="s">
        <v>176</v>
      </c>
      <c r="AW2139" s="15" t="s">
        <v>36</v>
      </c>
      <c r="AX2139" s="15" t="s">
        <v>87</v>
      </c>
      <c r="AY2139" s="274" t="s">
        <v>170</v>
      </c>
    </row>
    <row r="2140" s="2" customFormat="1" ht="24.15" customHeight="1">
      <c r="A2140" s="39"/>
      <c r="B2140" s="40"/>
      <c r="C2140" s="228" t="s">
        <v>1981</v>
      </c>
      <c r="D2140" s="228" t="s">
        <v>172</v>
      </c>
      <c r="E2140" s="229" t="s">
        <v>1982</v>
      </c>
      <c r="F2140" s="230" t="s">
        <v>1983</v>
      </c>
      <c r="G2140" s="231" t="s">
        <v>590</v>
      </c>
      <c r="H2140" s="232">
        <v>2</v>
      </c>
      <c r="I2140" s="233"/>
      <c r="J2140" s="234">
        <f>ROUND(I2140*H2140,2)</f>
        <v>0</v>
      </c>
      <c r="K2140" s="235"/>
      <c r="L2140" s="45"/>
      <c r="M2140" s="236" t="s">
        <v>1</v>
      </c>
      <c r="N2140" s="237" t="s">
        <v>44</v>
      </c>
      <c r="O2140" s="92"/>
      <c r="P2140" s="238">
        <f>O2140*H2140</f>
        <v>0</v>
      </c>
      <c r="Q2140" s="238">
        <v>0</v>
      </c>
      <c r="R2140" s="238">
        <f>Q2140*H2140</f>
        <v>0</v>
      </c>
      <c r="S2140" s="238">
        <v>0</v>
      </c>
      <c r="T2140" s="239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240" t="s">
        <v>273</v>
      </c>
      <c r="AT2140" s="240" t="s">
        <v>172</v>
      </c>
      <c r="AU2140" s="240" t="s">
        <v>89</v>
      </c>
      <c r="AY2140" s="18" t="s">
        <v>170</v>
      </c>
      <c r="BE2140" s="241">
        <f>IF(N2140="základní",J2140,0)</f>
        <v>0</v>
      </c>
      <c r="BF2140" s="241">
        <f>IF(N2140="snížená",J2140,0)</f>
        <v>0</v>
      </c>
      <c r="BG2140" s="241">
        <f>IF(N2140="zákl. přenesená",J2140,0)</f>
        <v>0</v>
      </c>
      <c r="BH2140" s="241">
        <f>IF(N2140="sníž. přenesená",J2140,0)</f>
        <v>0</v>
      </c>
      <c r="BI2140" s="241">
        <f>IF(N2140="nulová",J2140,0)</f>
        <v>0</v>
      </c>
      <c r="BJ2140" s="18" t="s">
        <v>87</v>
      </c>
      <c r="BK2140" s="241">
        <f>ROUND(I2140*H2140,2)</f>
        <v>0</v>
      </c>
      <c r="BL2140" s="18" t="s">
        <v>273</v>
      </c>
      <c r="BM2140" s="240" t="s">
        <v>1984</v>
      </c>
    </row>
    <row r="2141" s="13" customFormat="1">
      <c r="A2141" s="13"/>
      <c r="B2141" s="242"/>
      <c r="C2141" s="243"/>
      <c r="D2141" s="244" t="s">
        <v>178</v>
      </c>
      <c r="E2141" s="245" t="s">
        <v>1</v>
      </c>
      <c r="F2141" s="246" t="s">
        <v>1985</v>
      </c>
      <c r="G2141" s="243"/>
      <c r="H2141" s="245" t="s">
        <v>1</v>
      </c>
      <c r="I2141" s="247"/>
      <c r="J2141" s="243"/>
      <c r="K2141" s="243"/>
      <c r="L2141" s="248"/>
      <c r="M2141" s="249"/>
      <c r="N2141" s="250"/>
      <c r="O2141" s="250"/>
      <c r="P2141" s="250"/>
      <c r="Q2141" s="250"/>
      <c r="R2141" s="250"/>
      <c r="S2141" s="250"/>
      <c r="T2141" s="251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2" t="s">
        <v>178</v>
      </c>
      <c r="AU2141" s="252" t="s">
        <v>89</v>
      </c>
      <c r="AV2141" s="13" t="s">
        <v>87</v>
      </c>
      <c r="AW2141" s="13" t="s">
        <v>36</v>
      </c>
      <c r="AX2141" s="13" t="s">
        <v>79</v>
      </c>
      <c r="AY2141" s="252" t="s">
        <v>170</v>
      </c>
    </row>
    <row r="2142" s="14" customFormat="1">
      <c r="A2142" s="14"/>
      <c r="B2142" s="253"/>
      <c r="C2142" s="254"/>
      <c r="D2142" s="244" t="s">
        <v>178</v>
      </c>
      <c r="E2142" s="255" t="s">
        <v>1</v>
      </c>
      <c r="F2142" s="256" t="s">
        <v>89</v>
      </c>
      <c r="G2142" s="254"/>
      <c r="H2142" s="257">
        <v>2</v>
      </c>
      <c r="I2142" s="258"/>
      <c r="J2142" s="254"/>
      <c r="K2142" s="254"/>
      <c r="L2142" s="259"/>
      <c r="M2142" s="260"/>
      <c r="N2142" s="261"/>
      <c r="O2142" s="261"/>
      <c r="P2142" s="261"/>
      <c r="Q2142" s="261"/>
      <c r="R2142" s="261"/>
      <c r="S2142" s="261"/>
      <c r="T2142" s="26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3" t="s">
        <v>178</v>
      </c>
      <c r="AU2142" s="263" t="s">
        <v>89</v>
      </c>
      <c r="AV2142" s="14" t="s">
        <v>89</v>
      </c>
      <c r="AW2142" s="14" t="s">
        <v>36</v>
      </c>
      <c r="AX2142" s="14" t="s">
        <v>79</v>
      </c>
      <c r="AY2142" s="263" t="s">
        <v>170</v>
      </c>
    </row>
    <row r="2143" s="15" customFormat="1">
      <c r="A2143" s="15"/>
      <c r="B2143" s="264"/>
      <c r="C2143" s="265"/>
      <c r="D2143" s="244" t="s">
        <v>178</v>
      </c>
      <c r="E2143" s="266" t="s">
        <v>1</v>
      </c>
      <c r="F2143" s="267" t="s">
        <v>183</v>
      </c>
      <c r="G2143" s="265"/>
      <c r="H2143" s="268">
        <v>2</v>
      </c>
      <c r="I2143" s="269"/>
      <c r="J2143" s="265"/>
      <c r="K2143" s="265"/>
      <c r="L2143" s="270"/>
      <c r="M2143" s="271"/>
      <c r="N2143" s="272"/>
      <c r="O2143" s="272"/>
      <c r="P2143" s="272"/>
      <c r="Q2143" s="272"/>
      <c r="R2143" s="272"/>
      <c r="S2143" s="272"/>
      <c r="T2143" s="273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74" t="s">
        <v>178</v>
      </c>
      <c r="AU2143" s="274" t="s">
        <v>89</v>
      </c>
      <c r="AV2143" s="15" t="s">
        <v>176</v>
      </c>
      <c r="AW2143" s="15" t="s">
        <v>36</v>
      </c>
      <c r="AX2143" s="15" t="s">
        <v>87</v>
      </c>
      <c r="AY2143" s="274" t="s">
        <v>170</v>
      </c>
    </row>
    <row r="2144" s="2" customFormat="1" ht="24.15" customHeight="1">
      <c r="A2144" s="39"/>
      <c r="B2144" s="40"/>
      <c r="C2144" s="286" t="s">
        <v>1986</v>
      </c>
      <c r="D2144" s="286" t="s">
        <v>312</v>
      </c>
      <c r="E2144" s="287" t="s">
        <v>1987</v>
      </c>
      <c r="F2144" s="288" t="s">
        <v>1988</v>
      </c>
      <c r="G2144" s="289" t="s">
        <v>352</v>
      </c>
      <c r="H2144" s="290">
        <v>3</v>
      </c>
      <c r="I2144" s="291"/>
      <c r="J2144" s="292">
        <f>ROUND(I2144*H2144,2)</f>
        <v>0</v>
      </c>
      <c r="K2144" s="293"/>
      <c r="L2144" s="294"/>
      <c r="M2144" s="295" t="s">
        <v>1</v>
      </c>
      <c r="N2144" s="296" t="s">
        <v>44</v>
      </c>
      <c r="O2144" s="92"/>
      <c r="P2144" s="238">
        <f>O2144*H2144</f>
        <v>0</v>
      </c>
      <c r="Q2144" s="238">
        <v>0.0060000000000000001</v>
      </c>
      <c r="R2144" s="238">
        <f>Q2144*H2144</f>
        <v>0.018000000000000002</v>
      </c>
      <c r="S2144" s="238">
        <v>0</v>
      </c>
      <c r="T2144" s="239">
        <f>S2144*H2144</f>
        <v>0</v>
      </c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R2144" s="240" t="s">
        <v>366</v>
      </c>
      <c r="AT2144" s="240" t="s">
        <v>312</v>
      </c>
      <c r="AU2144" s="240" t="s">
        <v>89</v>
      </c>
      <c r="AY2144" s="18" t="s">
        <v>170</v>
      </c>
      <c r="BE2144" s="241">
        <f>IF(N2144="základní",J2144,0)</f>
        <v>0</v>
      </c>
      <c r="BF2144" s="241">
        <f>IF(N2144="snížená",J2144,0)</f>
        <v>0</v>
      </c>
      <c r="BG2144" s="241">
        <f>IF(N2144="zákl. přenesená",J2144,0)</f>
        <v>0</v>
      </c>
      <c r="BH2144" s="241">
        <f>IF(N2144="sníž. přenesená",J2144,0)</f>
        <v>0</v>
      </c>
      <c r="BI2144" s="241">
        <f>IF(N2144="nulová",J2144,0)</f>
        <v>0</v>
      </c>
      <c r="BJ2144" s="18" t="s">
        <v>87</v>
      </c>
      <c r="BK2144" s="241">
        <f>ROUND(I2144*H2144,2)</f>
        <v>0</v>
      </c>
      <c r="BL2144" s="18" t="s">
        <v>273</v>
      </c>
      <c r="BM2144" s="240" t="s">
        <v>1989</v>
      </c>
    </row>
    <row r="2145" s="13" customFormat="1">
      <c r="A2145" s="13"/>
      <c r="B2145" s="242"/>
      <c r="C2145" s="243"/>
      <c r="D2145" s="244" t="s">
        <v>178</v>
      </c>
      <c r="E2145" s="245" t="s">
        <v>1</v>
      </c>
      <c r="F2145" s="246" t="s">
        <v>1985</v>
      </c>
      <c r="G2145" s="243"/>
      <c r="H2145" s="245" t="s">
        <v>1</v>
      </c>
      <c r="I2145" s="247"/>
      <c r="J2145" s="243"/>
      <c r="K2145" s="243"/>
      <c r="L2145" s="248"/>
      <c r="M2145" s="249"/>
      <c r="N2145" s="250"/>
      <c r="O2145" s="250"/>
      <c r="P2145" s="250"/>
      <c r="Q2145" s="250"/>
      <c r="R2145" s="250"/>
      <c r="S2145" s="250"/>
      <c r="T2145" s="25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2" t="s">
        <v>178</v>
      </c>
      <c r="AU2145" s="252" t="s">
        <v>89</v>
      </c>
      <c r="AV2145" s="13" t="s">
        <v>87</v>
      </c>
      <c r="AW2145" s="13" t="s">
        <v>36</v>
      </c>
      <c r="AX2145" s="13" t="s">
        <v>79</v>
      </c>
      <c r="AY2145" s="252" t="s">
        <v>170</v>
      </c>
    </row>
    <row r="2146" s="14" customFormat="1">
      <c r="A2146" s="14"/>
      <c r="B2146" s="253"/>
      <c r="C2146" s="254"/>
      <c r="D2146" s="244" t="s">
        <v>178</v>
      </c>
      <c r="E2146" s="255" t="s">
        <v>1</v>
      </c>
      <c r="F2146" s="256" t="s">
        <v>1990</v>
      </c>
      <c r="G2146" s="254"/>
      <c r="H2146" s="257">
        <v>3</v>
      </c>
      <c r="I2146" s="258"/>
      <c r="J2146" s="254"/>
      <c r="K2146" s="254"/>
      <c r="L2146" s="259"/>
      <c r="M2146" s="260"/>
      <c r="N2146" s="261"/>
      <c r="O2146" s="261"/>
      <c r="P2146" s="261"/>
      <c r="Q2146" s="261"/>
      <c r="R2146" s="261"/>
      <c r="S2146" s="261"/>
      <c r="T2146" s="26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3" t="s">
        <v>178</v>
      </c>
      <c r="AU2146" s="263" t="s">
        <v>89</v>
      </c>
      <c r="AV2146" s="14" t="s">
        <v>89</v>
      </c>
      <c r="AW2146" s="14" t="s">
        <v>36</v>
      </c>
      <c r="AX2146" s="14" t="s">
        <v>79</v>
      </c>
      <c r="AY2146" s="263" t="s">
        <v>170</v>
      </c>
    </row>
    <row r="2147" s="15" customFormat="1">
      <c r="A2147" s="15"/>
      <c r="B2147" s="264"/>
      <c r="C2147" s="265"/>
      <c r="D2147" s="244" t="s">
        <v>178</v>
      </c>
      <c r="E2147" s="266" t="s">
        <v>1</v>
      </c>
      <c r="F2147" s="267" t="s">
        <v>183</v>
      </c>
      <c r="G2147" s="265"/>
      <c r="H2147" s="268">
        <v>3</v>
      </c>
      <c r="I2147" s="269"/>
      <c r="J2147" s="265"/>
      <c r="K2147" s="265"/>
      <c r="L2147" s="270"/>
      <c r="M2147" s="271"/>
      <c r="N2147" s="272"/>
      <c r="O2147" s="272"/>
      <c r="P2147" s="272"/>
      <c r="Q2147" s="272"/>
      <c r="R2147" s="272"/>
      <c r="S2147" s="272"/>
      <c r="T2147" s="273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74" t="s">
        <v>178</v>
      </c>
      <c r="AU2147" s="274" t="s">
        <v>89</v>
      </c>
      <c r="AV2147" s="15" t="s">
        <v>176</v>
      </c>
      <c r="AW2147" s="15" t="s">
        <v>36</v>
      </c>
      <c r="AX2147" s="15" t="s">
        <v>87</v>
      </c>
      <c r="AY2147" s="274" t="s">
        <v>170</v>
      </c>
    </row>
    <row r="2148" s="2" customFormat="1" ht="24.15" customHeight="1">
      <c r="A2148" s="39"/>
      <c r="B2148" s="40"/>
      <c r="C2148" s="228" t="s">
        <v>1991</v>
      </c>
      <c r="D2148" s="228" t="s">
        <v>172</v>
      </c>
      <c r="E2148" s="229" t="s">
        <v>1992</v>
      </c>
      <c r="F2148" s="230" t="s">
        <v>1993</v>
      </c>
      <c r="G2148" s="231" t="s">
        <v>590</v>
      </c>
      <c r="H2148" s="232">
        <v>2</v>
      </c>
      <c r="I2148" s="233"/>
      <c r="J2148" s="234">
        <f>ROUND(I2148*H2148,2)</f>
        <v>0</v>
      </c>
      <c r="K2148" s="235"/>
      <c r="L2148" s="45"/>
      <c r="M2148" s="236" t="s">
        <v>1</v>
      </c>
      <c r="N2148" s="237" t="s">
        <v>44</v>
      </c>
      <c r="O2148" s="92"/>
      <c r="P2148" s="238">
        <f>O2148*H2148</f>
        <v>0</v>
      </c>
      <c r="Q2148" s="238">
        <v>0</v>
      </c>
      <c r="R2148" s="238">
        <f>Q2148*H2148</f>
        <v>0</v>
      </c>
      <c r="S2148" s="238">
        <v>0</v>
      </c>
      <c r="T2148" s="239">
        <f>S2148*H2148</f>
        <v>0</v>
      </c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R2148" s="240" t="s">
        <v>273</v>
      </c>
      <c r="AT2148" s="240" t="s">
        <v>172</v>
      </c>
      <c r="AU2148" s="240" t="s">
        <v>89</v>
      </c>
      <c r="AY2148" s="18" t="s">
        <v>170</v>
      </c>
      <c r="BE2148" s="241">
        <f>IF(N2148="základní",J2148,0)</f>
        <v>0</v>
      </c>
      <c r="BF2148" s="241">
        <f>IF(N2148="snížená",J2148,0)</f>
        <v>0</v>
      </c>
      <c r="BG2148" s="241">
        <f>IF(N2148="zákl. přenesená",J2148,0)</f>
        <v>0</v>
      </c>
      <c r="BH2148" s="241">
        <f>IF(N2148="sníž. přenesená",J2148,0)</f>
        <v>0</v>
      </c>
      <c r="BI2148" s="241">
        <f>IF(N2148="nulová",J2148,0)</f>
        <v>0</v>
      </c>
      <c r="BJ2148" s="18" t="s">
        <v>87</v>
      </c>
      <c r="BK2148" s="241">
        <f>ROUND(I2148*H2148,2)</f>
        <v>0</v>
      </c>
      <c r="BL2148" s="18" t="s">
        <v>273</v>
      </c>
      <c r="BM2148" s="240" t="s">
        <v>1994</v>
      </c>
    </row>
    <row r="2149" s="13" customFormat="1">
      <c r="A2149" s="13"/>
      <c r="B2149" s="242"/>
      <c r="C2149" s="243"/>
      <c r="D2149" s="244" t="s">
        <v>178</v>
      </c>
      <c r="E2149" s="245" t="s">
        <v>1</v>
      </c>
      <c r="F2149" s="246" t="s">
        <v>964</v>
      </c>
      <c r="G2149" s="243"/>
      <c r="H2149" s="245" t="s">
        <v>1</v>
      </c>
      <c r="I2149" s="247"/>
      <c r="J2149" s="243"/>
      <c r="K2149" s="243"/>
      <c r="L2149" s="248"/>
      <c r="M2149" s="249"/>
      <c r="N2149" s="250"/>
      <c r="O2149" s="250"/>
      <c r="P2149" s="250"/>
      <c r="Q2149" s="250"/>
      <c r="R2149" s="250"/>
      <c r="S2149" s="250"/>
      <c r="T2149" s="251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2" t="s">
        <v>178</v>
      </c>
      <c r="AU2149" s="252" t="s">
        <v>89</v>
      </c>
      <c r="AV2149" s="13" t="s">
        <v>87</v>
      </c>
      <c r="AW2149" s="13" t="s">
        <v>36</v>
      </c>
      <c r="AX2149" s="13" t="s">
        <v>79</v>
      </c>
      <c r="AY2149" s="252" t="s">
        <v>170</v>
      </c>
    </row>
    <row r="2150" s="14" customFormat="1">
      <c r="A2150" s="14"/>
      <c r="B2150" s="253"/>
      <c r="C2150" s="254"/>
      <c r="D2150" s="244" t="s">
        <v>178</v>
      </c>
      <c r="E2150" s="255" t="s">
        <v>1</v>
      </c>
      <c r="F2150" s="256" t="s">
        <v>1956</v>
      </c>
      <c r="G2150" s="254"/>
      <c r="H2150" s="257">
        <v>2</v>
      </c>
      <c r="I2150" s="258"/>
      <c r="J2150" s="254"/>
      <c r="K2150" s="254"/>
      <c r="L2150" s="259"/>
      <c r="M2150" s="260"/>
      <c r="N2150" s="261"/>
      <c r="O2150" s="261"/>
      <c r="P2150" s="261"/>
      <c r="Q2150" s="261"/>
      <c r="R2150" s="261"/>
      <c r="S2150" s="261"/>
      <c r="T2150" s="26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3" t="s">
        <v>178</v>
      </c>
      <c r="AU2150" s="263" t="s">
        <v>89</v>
      </c>
      <c r="AV2150" s="14" t="s">
        <v>89</v>
      </c>
      <c r="AW2150" s="14" t="s">
        <v>36</v>
      </c>
      <c r="AX2150" s="14" t="s">
        <v>79</v>
      </c>
      <c r="AY2150" s="263" t="s">
        <v>170</v>
      </c>
    </row>
    <row r="2151" s="15" customFormat="1">
      <c r="A2151" s="15"/>
      <c r="B2151" s="264"/>
      <c r="C2151" s="265"/>
      <c r="D2151" s="244" t="s">
        <v>178</v>
      </c>
      <c r="E2151" s="266" t="s">
        <v>1</v>
      </c>
      <c r="F2151" s="267" t="s">
        <v>183</v>
      </c>
      <c r="G2151" s="265"/>
      <c r="H2151" s="268">
        <v>2</v>
      </c>
      <c r="I2151" s="269"/>
      <c r="J2151" s="265"/>
      <c r="K2151" s="265"/>
      <c r="L2151" s="270"/>
      <c r="M2151" s="271"/>
      <c r="N2151" s="272"/>
      <c r="O2151" s="272"/>
      <c r="P2151" s="272"/>
      <c r="Q2151" s="272"/>
      <c r="R2151" s="272"/>
      <c r="S2151" s="272"/>
      <c r="T2151" s="273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T2151" s="274" t="s">
        <v>178</v>
      </c>
      <c r="AU2151" s="274" t="s">
        <v>89</v>
      </c>
      <c r="AV2151" s="15" t="s">
        <v>176</v>
      </c>
      <c r="AW2151" s="15" t="s">
        <v>36</v>
      </c>
      <c r="AX2151" s="15" t="s">
        <v>87</v>
      </c>
      <c r="AY2151" s="274" t="s">
        <v>170</v>
      </c>
    </row>
    <row r="2152" s="2" customFormat="1" ht="14.4" customHeight="1">
      <c r="A2152" s="39"/>
      <c r="B2152" s="40"/>
      <c r="C2152" s="286" t="s">
        <v>1995</v>
      </c>
      <c r="D2152" s="286" t="s">
        <v>312</v>
      </c>
      <c r="E2152" s="287" t="s">
        <v>1996</v>
      </c>
      <c r="F2152" s="288" t="s">
        <v>1997</v>
      </c>
      <c r="G2152" s="289" t="s">
        <v>1998</v>
      </c>
      <c r="H2152" s="290">
        <v>4</v>
      </c>
      <c r="I2152" s="291"/>
      <c r="J2152" s="292">
        <f>ROUND(I2152*H2152,2)</f>
        <v>0</v>
      </c>
      <c r="K2152" s="293"/>
      <c r="L2152" s="294"/>
      <c r="M2152" s="295" t="s">
        <v>1</v>
      </c>
      <c r="N2152" s="296" t="s">
        <v>44</v>
      </c>
      <c r="O2152" s="92"/>
      <c r="P2152" s="238">
        <f>O2152*H2152</f>
        <v>0</v>
      </c>
      <c r="Q2152" s="238">
        <v>0.00020000000000000001</v>
      </c>
      <c r="R2152" s="238">
        <f>Q2152*H2152</f>
        <v>0.00080000000000000004</v>
      </c>
      <c r="S2152" s="238">
        <v>0</v>
      </c>
      <c r="T2152" s="239">
        <f>S2152*H2152</f>
        <v>0</v>
      </c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R2152" s="240" t="s">
        <v>366</v>
      </c>
      <c r="AT2152" s="240" t="s">
        <v>312</v>
      </c>
      <c r="AU2152" s="240" t="s">
        <v>89</v>
      </c>
      <c r="AY2152" s="18" t="s">
        <v>170</v>
      </c>
      <c r="BE2152" s="241">
        <f>IF(N2152="základní",J2152,0)</f>
        <v>0</v>
      </c>
      <c r="BF2152" s="241">
        <f>IF(N2152="snížená",J2152,0)</f>
        <v>0</v>
      </c>
      <c r="BG2152" s="241">
        <f>IF(N2152="zákl. přenesená",J2152,0)</f>
        <v>0</v>
      </c>
      <c r="BH2152" s="241">
        <f>IF(N2152="sníž. přenesená",J2152,0)</f>
        <v>0</v>
      </c>
      <c r="BI2152" s="241">
        <f>IF(N2152="nulová",J2152,0)</f>
        <v>0</v>
      </c>
      <c r="BJ2152" s="18" t="s">
        <v>87</v>
      </c>
      <c r="BK2152" s="241">
        <f>ROUND(I2152*H2152,2)</f>
        <v>0</v>
      </c>
      <c r="BL2152" s="18" t="s">
        <v>273</v>
      </c>
      <c r="BM2152" s="240" t="s">
        <v>1999</v>
      </c>
    </row>
    <row r="2153" s="13" customFormat="1">
      <c r="A2153" s="13"/>
      <c r="B2153" s="242"/>
      <c r="C2153" s="243"/>
      <c r="D2153" s="244" t="s">
        <v>178</v>
      </c>
      <c r="E2153" s="245" t="s">
        <v>1</v>
      </c>
      <c r="F2153" s="246" t="s">
        <v>1985</v>
      </c>
      <c r="G2153" s="243"/>
      <c r="H2153" s="245" t="s">
        <v>1</v>
      </c>
      <c r="I2153" s="247"/>
      <c r="J2153" s="243"/>
      <c r="K2153" s="243"/>
      <c r="L2153" s="248"/>
      <c r="M2153" s="249"/>
      <c r="N2153" s="250"/>
      <c r="O2153" s="250"/>
      <c r="P2153" s="250"/>
      <c r="Q2153" s="250"/>
      <c r="R2153" s="250"/>
      <c r="S2153" s="250"/>
      <c r="T2153" s="251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2" t="s">
        <v>178</v>
      </c>
      <c r="AU2153" s="252" t="s">
        <v>89</v>
      </c>
      <c r="AV2153" s="13" t="s">
        <v>87</v>
      </c>
      <c r="AW2153" s="13" t="s">
        <v>36</v>
      </c>
      <c r="AX2153" s="13" t="s">
        <v>79</v>
      </c>
      <c r="AY2153" s="252" t="s">
        <v>170</v>
      </c>
    </row>
    <row r="2154" s="14" customFormat="1">
      <c r="A2154" s="14"/>
      <c r="B2154" s="253"/>
      <c r="C2154" s="254"/>
      <c r="D2154" s="244" t="s">
        <v>178</v>
      </c>
      <c r="E2154" s="255" t="s">
        <v>1</v>
      </c>
      <c r="F2154" s="256" t="s">
        <v>89</v>
      </c>
      <c r="G2154" s="254"/>
      <c r="H2154" s="257">
        <v>2</v>
      </c>
      <c r="I2154" s="258"/>
      <c r="J2154" s="254"/>
      <c r="K2154" s="254"/>
      <c r="L2154" s="259"/>
      <c r="M2154" s="260"/>
      <c r="N2154" s="261"/>
      <c r="O2154" s="261"/>
      <c r="P2154" s="261"/>
      <c r="Q2154" s="261"/>
      <c r="R2154" s="261"/>
      <c r="S2154" s="261"/>
      <c r="T2154" s="26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3" t="s">
        <v>178</v>
      </c>
      <c r="AU2154" s="263" t="s">
        <v>89</v>
      </c>
      <c r="AV2154" s="14" t="s">
        <v>89</v>
      </c>
      <c r="AW2154" s="14" t="s">
        <v>36</v>
      </c>
      <c r="AX2154" s="14" t="s">
        <v>79</v>
      </c>
      <c r="AY2154" s="263" t="s">
        <v>170</v>
      </c>
    </row>
    <row r="2155" s="13" customFormat="1">
      <c r="A2155" s="13"/>
      <c r="B2155" s="242"/>
      <c r="C2155" s="243"/>
      <c r="D2155" s="244" t="s">
        <v>178</v>
      </c>
      <c r="E2155" s="245" t="s">
        <v>1</v>
      </c>
      <c r="F2155" s="246" t="s">
        <v>964</v>
      </c>
      <c r="G2155" s="243"/>
      <c r="H2155" s="245" t="s">
        <v>1</v>
      </c>
      <c r="I2155" s="247"/>
      <c r="J2155" s="243"/>
      <c r="K2155" s="243"/>
      <c r="L2155" s="248"/>
      <c r="M2155" s="249"/>
      <c r="N2155" s="250"/>
      <c r="O2155" s="250"/>
      <c r="P2155" s="250"/>
      <c r="Q2155" s="250"/>
      <c r="R2155" s="250"/>
      <c r="S2155" s="250"/>
      <c r="T2155" s="251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2" t="s">
        <v>178</v>
      </c>
      <c r="AU2155" s="252" t="s">
        <v>89</v>
      </c>
      <c r="AV2155" s="13" t="s">
        <v>87</v>
      </c>
      <c r="AW2155" s="13" t="s">
        <v>36</v>
      </c>
      <c r="AX2155" s="13" t="s">
        <v>79</v>
      </c>
      <c r="AY2155" s="252" t="s">
        <v>170</v>
      </c>
    </row>
    <row r="2156" s="14" customFormat="1">
      <c r="A2156" s="14"/>
      <c r="B2156" s="253"/>
      <c r="C2156" s="254"/>
      <c r="D2156" s="244" t="s">
        <v>178</v>
      </c>
      <c r="E2156" s="255" t="s">
        <v>1</v>
      </c>
      <c r="F2156" s="256" t="s">
        <v>1956</v>
      </c>
      <c r="G2156" s="254"/>
      <c r="H2156" s="257">
        <v>2</v>
      </c>
      <c r="I2156" s="258"/>
      <c r="J2156" s="254"/>
      <c r="K2156" s="254"/>
      <c r="L2156" s="259"/>
      <c r="M2156" s="260"/>
      <c r="N2156" s="261"/>
      <c r="O2156" s="261"/>
      <c r="P2156" s="261"/>
      <c r="Q2156" s="261"/>
      <c r="R2156" s="261"/>
      <c r="S2156" s="261"/>
      <c r="T2156" s="26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63" t="s">
        <v>178</v>
      </c>
      <c r="AU2156" s="263" t="s">
        <v>89</v>
      </c>
      <c r="AV2156" s="14" t="s">
        <v>89</v>
      </c>
      <c r="AW2156" s="14" t="s">
        <v>36</v>
      </c>
      <c r="AX2156" s="14" t="s">
        <v>79</v>
      </c>
      <c r="AY2156" s="263" t="s">
        <v>170</v>
      </c>
    </row>
    <row r="2157" s="15" customFormat="1">
      <c r="A2157" s="15"/>
      <c r="B2157" s="264"/>
      <c r="C2157" s="265"/>
      <c r="D2157" s="244" t="s">
        <v>178</v>
      </c>
      <c r="E2157" s="266" t="s">
        <v>1</v>
      </c>
      <c r="F2157" s="267" t="s">
        <v>183</v>
      </c>
      <c r="G2157" s="265"/>
      <c r="H2157" s="268">
        <v>4</v>
      </c>
      <c r="I2157" s="269"/>
      <c r="J2157" s="265"/>
      <c r="K2157" s="265"/>
      <c r="L2157" s="270"/>
      <c r="M2157" s="271"/>
      <c r="N2157" s="272"/>
      <c r="O2157" s="272"/>
      <c r="P2157" s="272"/>
      <c r="Q2157" s="272"/>
      <c r="R2157" s="272"/>
      <c r="S2157" s="272"/>
      <c r="T2157" s="273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74" t="s">
        <v>178</v>
      </c>
      <c r="AU2157" s="274" t="s">
        <v>89</v>
      </c>
      <c r="AV2157" s="15" t="s">
        <v>176</v>
      </c>
      <c r="AW2157" s="15" t="s">
        <v>36</v>
      </c>
      <c r="AX2157" s="15" t="s">
        <v>87</v>
      </c>
      <c r="AY2157" s="274" t="s">
        <v>170</v>
      </c>
    </row>
    <row r="2158" s="2" customFormat="1" ht="24.15" customHeight="1">
      <c r="A2158" s="39"/>
      <c r="B2158" s="40"/>
      <c r="C2158" s="286" t="s">
        <v>2000</v>
      </c>
      <c r="D2158" s="286" t="s">
        <v>312</v>
      </c>
      <c r="E2158" s="287" t="s">
        <v>2001</v>
      </c>
      <c r="F2158" s="288" t="s">
        <v>2002</v>
      </c>
      <c r="G2158" s="289" t="s">
        <v>352</v>
      </c>
      <c r="H2158" s="290">
        <v>4</v>
      </c>
      <c r="I2158" s="291"/>
      <c r="J2158" s="292">
        <f>ROUND(I2158*H2158,2)</f>
        <v>0</v>
      </c>
      <c r="K2158" s="293"/>
      <c r="L2158" s="294"/>
      <c r="M2158" s="295" t="s">
        <v>1</v>
      </c>
      <c r="N2158" s="296" t="s">
        <v>44</v>
      </c>
      <c r="O2158" s="92"/>
      <c r="P2158" s="238">
        <f>O2158*H2158</f>
        <v>0</v>
      </c>
      <c r="Q2158" s="238">
        <v>0.0040000000000000001</v>
      </c>
      <c r="R2158" s="238">
        <f>Q2158*H2158</f>
        <v>0.016</v>
      </c>
      <c r="S2158" s="238">
        <v>0</v>
      </c>
      <c r="T2158" s="239">
        <f>S2158*H2158</f>
        <v>0</v>
      </c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39"/>
      <c r="AE2158" s="39"/>
      <c r="AR2158" s="240" t="s">
        <v>366</v>
      </c>
      <c r="AT2158" s="240" t="s">
        <v>312</v>
      </c>
      <c r="AU2158" s="240" t="s">
        <v>89</v>
      </c>
      <c r="AY2158" s="18" t="s">
        <v>170</v>
      </c>
      <c r="BE2158" s="241">
        <f>IF(N2158="základní",J2158,0)</f>
        <v>0</v>
      </c>
      <c r="BF2158" s="241">
        <f>IF(N2158="snížená",J2158,0)</f>
        <v>0</v>
      </c>
      <c r="BG2158" s="241">
        <f>IF(N2158="zákl. přenesená",J2158,0)</f>
        <v>0</v>
      </c>
      <c r="BH2158" s="241">
        <f>IF(N2158="sníž. přenesená",J2158,0)</f>
        <v>0</v>
      </c>
      <c r="BI2158" s="241">
        <f>IF(N2158="nulová",J2158,0)</f>
        <v>0</v>
      </c>
      <c r="BJ2158" s="18" t="s">
        <v>87</v>
      </c>
      <c r="BK2158" s="241">
        <f>ROUND(I2158*H2158,2)</f>
        <v>0</v>
      </c>
      <c r="BL2158" s="18" t="s">
        <v>273</v>
      </c>
      <c r="BM2158" s="240" t="s">
        <v>2003</v>
      </c>
    </row>
    <row r="2159" s="13" customFormat="1">
      <c r="A2159" s="13"/>
      <c r="B2159" s="242"/>
      <c r="C2159" s="243"/>
      <c r="D2159" s="244" t="s">
        <v>178</v>
      </c>
      <c r="E2159" s="245" t="s">
        <v>1</v>
      </c>
      <c r="F2159" s="246" t="s">
        <v>964</v>
      </c>
      <c r="G2159" s="243"/>
      <c r="H2159" s="245" t="s">
        <v>1</v>
      </c>
      <c r="I2159" s="247"/>
      <c r="J2159" s="243"/>
      <c r="K2159" s="243"/>
      <c r="L2159" s="248"/>
      <c r="M2159" s="249"/>
      <c r="N2159" s="250"/>
      <c r="O2159" s="250"/>
      <c r="P2159" s="250"/>
      <c r="Q2159" s="250"/>
      <c r="R2159" s="250"/>
      <c r="S2159" s="250"/>
      <c r="T2159" s="251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2" t="s">
        <v>178</v>
      </c>
      <c r="AU2159" s="252" t="s">
        <v>89</v>
      </c>
      <c r="AV2159" s="13" t="s">
        <v>87</v>
      </c>
      <c r="AW2159" s="13" t="s">
        <v>36</v>
      </c>
      <c r="AX2159" s="13" t="s">
        <v>79</v>
      </c>
      <c r="AY2159" s="252" t="s">
        <v>170</v>
      </c>
    </row>
    <row r="2160" s="14" customFormat="1">
      <c r="A2160" s="14"/>
      <c r="B2160" s="253"/>
      <c r="C2160" s="254"/>
      <c r="D2160" s="244" t="s">
        <v>178</v>
      </c>
      <c r="E2160" s="255" t="s">
        <v>1</v>
      </c>
      <c r="F2160" s="256" t="s">
        <v>1877</v>
      </c>
      <c r="G2160" s="254"/>
      <c r="H2160" s="257">
        <v>4</v>
      </c>
      <c r="I2160" s="258"/>
      <c r="J2160" s="254"/>
      <c r="K2160" s="254"/>
      <c r="L2160" s="259"/>
      <c r="M2160" s="260"/>
      <c r="N2160" s="261"/>
      <c r="O2160" s="261"/>
      <c r="P2160" s="261"/>
      <c r="Q2160" s="261"/>
      <c r="R2160" s="261"/>
      <c r="S2160" s="261"/>
      <c r="T2160" s="26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3" t="s">
        <v>178</v>
      </c>
      <c r="AU2160" s="263" t="s">
        <v>89</v>
      </c>
      <c r="AV2160" s="14" t="s">
        <v>89</v>
      </c>
      <c r="AW2160" s="14" t="s">
        <v>36</v>
      </c>
      <c r="AX2160" s="14" t="s">
        <v>79</v>
      </c>
      <c r="AY2160" s="263" t="s">
        <v>170</v>
      </c>
    </row>
    <row r="2161" s="15" customFormat="1">
      <c r="A2161" s="15"/>
      <c r="B2161" s="264"/>
      <c r="C2161" s="265"/>
      <c r="D2161" s="244" t="s">
        <v>178</v>
      </c>
      <c r="E2161" s="266" t="s">
        <v>1</v>
      </c>
      <c r="F2161" s="267" t="s">
        <v>183</v>
      </c>
      <c r="G2161" s="265"/>
      <c r="H2161" s="268">
        <v>4</v>
      </c>
      <c r="I2161" s="269"/>
      <c r="J2161" s="265"/>
      <c r="K2161" s="265"/>
      <c r="L2161" s="270"/>
      <c r="M2161" s="271"/>
      <c r="N2161" s="272"/>
      <c r="O2161" s="272"/>
      <c r="P2161" s="272"/>
      <c r="Q2161" s="272"/>
      <c r="R2161" s="272"/>
      <c r="S2161" s="272"/>
      <c r="T2161" s="273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74" t="s">
        <v>178</v>
      </c>
      <c r="AU2161" s="274" t="s">
        <v>89</v>
      </c>
      <c r="AV2161" s="15" t="s">
        <v>176</v>
      </c>
      <c r="AW2161" s="15" t="s">
        <v>36</v>
      </c>
      <c r="AX2161" s="15" t="s">
        <v>87</v>
      </c>
      <c r="AY2161" s="274" t="s">
        <v>170</v>
      </c>
    </row>
    <row r="2162" s="2" customFormat="1" ht="24.15" customHeight="1">
      <c r="A2162" s="39"/>
      <c r="B2162" s="40"/>
      <c r="C2162" s="228" t="s">
        <v>2004</v>
      </c>
      <c r="D2162" s="228" t="s">
        <v>172</v>
      </c>
      <c r="E2162" s="229" t="s">
        <v>2005</v>
      </c>
      <c r="F2162" s="230" t="s">
        <v>2006</v>
      </c>
      <c r="G2162" s="231" t="s">
        <v>1568</v>
      </c>
      <c r="H2162" s="297"/>
      <c r="I2162" s="233"/>
      <c r="J2162" s="234">
        <f>ROUND(I2162*H2162,2)</f>
        <v>0</v>
      </c>
      <c r="K2162" s="235"/>
      <c r="L2162" s="45"/>
      <c r="M2162" s="236" t="s">
        <v>1</v>
      </c>
      <c r="N2162" s="237" t="s">
        <v>44</v>
      </c>
      <c r="O2162" s="92"/>
      <c r="P2162" s="238">
        <f>O2162*H2162</f>
        <v>0</v>
      </c>
      <c r="Q2162" s="238">
        <v>0</v>
      </c>
      <c r="R2162" s="238">
        <f>Q2162*H2162</f>
        <v>0</v>
      </c>
      <c r="S2162" s="238">
        <v>0</v>
      </c>
      <c r="T2162" s="239">
        <f>S2162*H2162</f>
        <v>0</v>
      </c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R2162" s="240" t="s">
        <v>273</v>
      </c>
      <c r="AT2162" s="240" t="s">
        <v>172</v>
      </c>
      <c r="AU2162" s="240" t="s">
        <v>89</v>
      </c>
      <c r="AY2162" s="18" t="s">
        <v>170</v>
      </c>
      <c r="BE2162" s="241">
        <f>IF(N2162="základní",J2162,0)</f>
        <v>0</v>
      </c>
      <c r="BF2162" s="241">
        <f>IF(N2162="snížená",J2162,0)</f>
        <v>0</v>
      </c>
      <c r="BG2162" s="241">
        <f>IF(N2162="zákl. přenesená",J2162,0)</f>
        <v>0</v>
      </c>
      <c r="BH2162" s="241">
        <f>IF(N2162="sníž. přenesená",J2162,0)</f>
        <v>0</v>
      </c>
      <c r="BI2162" s="241">
        <f>IF(N2162="nulová",J2162,0)</f>
        <v>0</v>
      </c>
      <c r="BJ2162" s="18" t="s">
        <v>87</v>
      </c>
      <c r="BK2162" s="241">
        <f>ROUND(I2162*H2162,2)</f>
        <v>0</v>
      </c>
      <c r="BL2162" s="18" t="s">
        <v>273</v>
      </c>
      <c r="BM2162" s="240" t="s">
        <v>2007</v>
      </c>
    </row>
    <row r="2163" s="12" customFormat="1" ht="22.8" customHeight="1">
      <c r="A2163" s="12"/>
      <c r="B2163" s="212"/>
      <c r="C2163" s="213"/>
      <c r="D2163" s="214" t="s">
        <v>78</v>
      </c>
      <c r="E2163" s="226" t="s">
        <v>2008</v>
      </c>
      <c r="F2163" s="226" t="s">
        <v>2009</v>
      </c>
      <c r="G2163" s="213"/>
      <c r="H2163" s="213"/>
      <c r="I2163" s="216"/>
      <c r="J2163" s="227">
        <f>BK2163</f>
        <v>0</v>
      </c>
      <c r="K2163" s="213"/>
      <c r="L2163" s="218"/>
      <c r="M2163" s="219"/>
      <c r="N2163" s="220"/>
      <c r="O2163" s="220"/>
      <c r="P2163" s="221">
        <f>SUM(P2164:P2219)</f>
        <v>0</v>
      </c>
      <c r="Q2163" s="220"/>
      <c r="R2163" s="221">
        <f>SUM(R2164:R2219)</f>
        <v>2.25933875</v>
      </c>
      <c r="S2163" s="220"/>
      <c r="T2163" s="222">
        <f>SUM(T2164:T2219)</f>
        <v>0.15680000000000002</v>
      </c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R2163" s="223" t="s">
        <v>89</v>
      </c>
      <c r="AT2163" s="224" t="s">
        <v>78</v>
      </c>
      <c r="AU2163" s="224" t="s">
        <v>87</v>
      </c>
      <c r="AY2163" s="223" t="s">
        <v>170</v>
      </c>
      <c r="BK2163" s="225">
        <f>SUM(BK2164:BK2219)</f>
        <v>0</v>
      </c>
    </row>
    <row r="2164" s="2" customFormat="1" ht="24.15" customHeight="1">
      <c r="A2164" s="39"/>
      <c r="B2164" s="40"/>
      <c r="C2164" s="228" t="s">
        <v>2010</v>
      </c>
      <c r="D2164" s="228" t="s">
        <v>172</v>
      </c>
      <c r="E2164" s="229" t="s">
        <v>2011</v>
      </c>
      <c r="F2164" s="230" t="s">
        <v>2012</v>
      </c>
      <c r="G2164" s="231" t="s">
        <v>352</v>
      </c>
      <c r="H2164" s="232">
        <v>9.8000000000000007</v>
      </c>
      <c r="I2164" s="233"/>
      <c r="J2164" s="234">
        <f>ROUND(I2164*H2164,2)</f>
        <v>0</v>
      </c>
      <c r="K2164" s="235"/>
      <c r="L2164" s="45"/>
      <c r="M2164" s="236" t="s">
        <v>1</v>
      </c>
      <c r="N2164" s="237" t="s">
        <v>44</v>
      </c>
      <c r="O2164" s="92"/>
      <c r="P2164" s="238">
        <f>O2164*H2164</f>
        <v>0</v>
      </c>
      <c r="Q2164" s="238">
        <v>0</v>
      </c>
      <c r="R2164" s="238">
        <f>Q2164*H2164</f>
        <v>0</v>
      </c>
      <c r="S2164" s="238">
        <v>0.016</v>
      </c>
      <c r="T2164" s="239">
        <f>S2164*H2164</f>
        <v>0.15680000000000002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40" t="s">
        <v>273</v>
      </c>
      <c r="AT2164" s="240" t="s">
        <v>172</v>
      </c>
      <c r="AU2164" s="240" t="s">
        <v>89</v>
      </c>
      <c r="AY2164" s="18" t="s">
        <v>170</v>
      </c>
      <c r="BE2164" s="241">
        <f>IF(N2164="základní",J2164,0)</f>
        <v>0</v>
      </c>
      <c r="BF2164" s="241">
        <f>IF(N2164="snížená",J2164,0)</f>
        <v>0</v>
      </c>
      <c r="BG2164" s="241">
        <f>IF(N2164="zákl. přenesená",J2164,0)</f>
        <v>0</v>
      </c>
      <c r="BH2164" s="241">
        <f>IF(N2164="sníž. přenesená",J2164,0)</f>
        <v>0</v>
      </c>
      <c r="BI2164" s="241">
        <f>IF(N2164="nulová",J2164,0)</f>
        <v>0</v>
      </c>
      <c r="BJ2164" s="18" t="s">
        <v>87</v>
      </c>
      <c r="BK2164" s="241">
        <f>ROUND(I2164*H2164,2)</f>
        <v>0</v>
      </c>
      <c r="BL2164" s="18" t="s">
        <v>273</v>
      </c>
      <c r="BM2164" s="240" t="s">
        <v>2013</v>
      </c>
    </row>
    <row r="2165" s="13" customFormat="1">
      <c r="A2165" s="13"/>
      <c r="B2165" s="242"/>
      <c r="C2165" s="243"/>
      <c r="D2165" s="244" t="s">
        <v>178</v>
      </c>
      <c r="E2165" s="245" t="s">
        <v>1</v>
      </c>
      <c r="F2165" s="246" t="s">
        <v>1099</v>
      </c>
      <c r="G2165" s="243"/>
      <c r="H2165" s="245" t="s">
        <v>1</v>
      </c>
      <c r="I2165" s="247"/>
      <c r="J2165" s="243"/>
      <c r="K2165" s="243"/>
      <c r="L2165" s="248"/>
      <c r="M2165" s="249"/>
      <c r="N2165" s="250"/>
      <c r="O2165" s="250"/>
      <c r="P2165" s="250"/>
      <c r="Q2165" s="250"/>
      <c r="R2165" s="250"/>
      <c r="S2165" s="250"/>
      <c r="T2165" s="251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2" t="s">
        <v>178</v>
      </c>
      <c r="AU2165" s="252" t="s">
        <v>89</v>
      </c>
      <c r="AV2165" s="13" t="s">
        <v>87</v>
      </c>
      <c r="AW2165" s="13" t="s">
        <v>36</v>
      </c>
      <c r="AX2165" s="13" t="s">
        <v>79</v>
      </c>
      <c r="AY2165" s="252" t="s">
        <v>170</v>
      </c>
    </row>
    <row r="2166" s="13" customFormat="1">
      <c r="A2166" s="13"/>
      <c r="B2166" s="242"/>
      <c r="C2166" s="243"/>
      <c r="D2166" s="244" t="s">
        <v>178</v>
      </c>
      <c r="E2166" s="245" t="s">
        <v>1</v>
      </c>
      <c r="F2166" s="246" t="s">
        <v>2014</v>
      </c>
      <c r="G2166" s="243"/>
      <c r="H2166" s="245" t="s">
        <v>1</v>
      </c>
      <c r="I2166" s="247"/>
      <c r="J2166" s="243"/>
      <c r="K2166" s="243"/>
      <c r="L2166" s="248"/>
      <c r="M2166" s="249"/>
      <c r="N2166" s="250"/>
      <c r="O2166" s="250"/>
      <c r="P2166" s="250"/>
      <c r="Q2166" s="250"/>
      <c r="R2166" s="250"/>
      <c r="S2166" s="250"/>
      <c r="T2166" s="251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2" t="s">
        <v>178</v>
      </c>
      <c r="AU2166" s="252" t="s">
        <v>89</v>
      </c>
      <c r="AV2166" s="13" t="s">
        <v>87</v>
      </c>
      <c r="AW2166" s="13" t="s">
        <v>36</v>
      </c>
      <c r="AX2166" s="13" t="s">
        <v>79</v>
      </c>
      <c r="AY2166" s="252" t="s">
        <v>170</v>
      </c>
    </row>
    <row r="2167" s="14" customFormat="1">
      <c r="A2167" s="14"/>
      <c r="B2167" s="253"/>
      <c r="C2167" s="254"/>
      <c r="D2167" s="244" t="s">
        <v>178</v>
      </c>
      <c r="E2167" s="255" t="s">
        <v>1</v>
      </c>
      <c r="F2167" s="256" t="s">
        <v>2015</v>
      </c>
      <c r="G2167" s="254"/>
      <c r="H2167" s="257">
        <v>9.8000000000000007</v>
      </c>
      <c r="I2167" s="258"/>
      <c r="J2167" s="254"/>
      <c r="K2167" s="254"/>
      <c r="L2167" s="259"/>
      <c r="M2167" s="260"/>
      <c r="N2167" s="261"/>
      <c r="O2167" s="261"/>
      <c r="P2167" s="261"/>
      <c r="Q2167" s="261"/>
      <c r="R2167" s="261"/>
      <c r="S2167" s="261"/>
      <c r="T2167" s="26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3" t="s">
        <v>178</v>
      </c>
      <c r="AU2167" s="263" t="s">
        <v>89</v>
      </c>
      <c r="AV2167" s="14" t="s">
        <v>89</v>
      </c>
      <c r="AW2167" s="14" t="s">
        <v>36</v>
      </c>
      <c r="AX2167" s="14" t="s">
        <v>79</v>
      </c>
      <c r="AY2167" s="263" t="s">
        <v>170</v>
      </c>
    </row>
    <row r="2168" s="15" customFormat="1">
      <c r="A2168" s="15"/>
      <c r="B2168" s="264"/>
      <c r="C2168" s="265"/>
      <c r="D2168" s="244" t="s">
        <v>178</v>
      </c>
      <c r="E2168" s="266" t="s">
        <v>1</v>
      </c>
      <c r="F2168" s="267" t="s">
        <v>183</v>
      </c>
      <c r="G2168" s="265"/>
      <c r="H2168" s="268">
        <v>9.8000000000000007</v>
      </c>
      <c r="I2168" s="269"/>
      <c r="J2168" s="265"/>
      <c r="K2168" s="265"/>
      <c r="L2168" s="270"/>
      <c r="M2168" s="271"/>
      <c r="N2168" s="272"/>
      <c r="O2168" s="272"/>
      <c r="P2168" s="272"/>
      <c r="Q2168" s="272"/>
      <c r="R2168" s="272"/>
      <c r="S2168" s="272"/>
      <c r="T2168" s="273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74" t="s">
        <v>178</v>
      </c>
      <c r="AU2168" s="274" t="s">
        <v>89</v>
      </c>
      <c r="AV2168" s="15" t="s">
        <v>176</v>
      </c>
      <c r="AW2168" s="15" t="s">
        <v>36</v>
      </c>
      <c r="AX2168" s="15" t="s">
        <v>87</v>
      </c>
      <c r="AY2168" s="274" t="s">
        <v>170</v>
      </c>
    </row>
    <row r="2169" s="2" customFormat="1" ht="24.15" customHeight="1">
      <c r="A2169" s="39"/>
      <c r="B2169" s="40"/>
      <c r="C2169" s="228" t="s">
        <v>2016</v>
      </c>
      <c r="D2169" s="228" t="s">
        <v>172</v>
      </c>
      <c r="E2169" s="229" t="s">
        <v>2017</v>
      </c>
      <c r="F2169" s="230" t="s">
        <v>2018</v>
      </c>
      <c r="G2169" s="231" t="s">
        <v>329</v>
      </c>
      <c r="H2169" s="232">
        <v>1282.5999999999999</v>
      </c>
      <c r="I2169" s="233"/>
      <c r="J2169" s="234">
        <f>ROUND(I2169*H2169,2)</f>
        <v>0</v>
      </c>
      <c r="K2169" s="235"/>
      <c r="L2169" s="45"/>
      <c r="M2169" s="236" t="s">
        <v>1</v>
      </c>
      <c r="N2169" s="237" t="s">
        <v>44</v>
      </c>
      <c r="O2169" s="92"/>
      <c r="P2169" s="238">
        <f>O2169*H2169</f>
        <v>0</v>
      </c>
      <c r="Q2169" s="238">
        <v>5.0000000000000002E-05</v>
      </c>
      <c r="R2169" s="238">
        <f>Q2169*H2169</f>
        <v>0.064129999999999993</v>
      </c>
      <c r="S2169" s="238">
        <v>0</v>
      </c>
      <c r="T2169" s="239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40" t="s">
        <v>273</v>
      </c>
      <c r="AT2169" s="240" t="s">
        <v>172</v>
      </c>
      <c r="AU2169" s="240" t="s">
        <v>89</v>
      </c>
      <c r="AY2169" s="18" t="s">
        <v>170</v>
      </c>
      <c r="BE2169" s="241">
        <f>IF(N2169="základní",J2169,0)</f>
        <v>0</v>
      </c>
      <c r="BF2169" s="241">
        <f>IF(N2169="snížená",J2169,0)</f>
        <v>0</v>
      </c>
      <c r="BG2169" s="241">
        <f>IF(N2169="zákl. přenesená",J2169,0)</f>
        <v>0</v>
      </c>
      <c r="BH2169" s="241">
        <f>IF(N2169="sníž. přenesená",J2169,0)</f>
        <v>0</v>
      </c>
      <c r="BI2169" s="241">
        <f>IF(N2169="nulová",J2169,0)</f>
        <v>0</v>
      </c>
      <c r="BJ2169" s="18" t="s">
        <v>87</v>
      </c>
      <c r="BK2169" s="241">
        <f>ROUND(I2169*H2169,2)</f>
        <v>0</v>
      </c>
      <c r="BL2169" s="18" t="s">
        <v>273</v>
      </c>
      <c r="BM2169" s="240" t="s">
        <v>2019</v>
      </c>
    </row>
    <row r="2170" s="13" customFormat="1">
      <c r="A2170" s="13"/>
      <c r="B2170" s="242"/>
      <c r="C2170" s="243"/>
      <c r="D2170" s="244" t="s">
        <v>178</v>
      </c>
      <c r="E2170" s="245" t="s">
        <v>1</v>
      </c>
      <c r="F2170" s="246" t="s">
        <v>524</v>
      </c>
      <c r="G2170" s="243"/>
      <c r="H2170" s="245" t="s">
        <v>1</v>
      </c>
      <c r="I2170" s="247"/>
      <c r="J2170" s="243"/>
      <c r="K2170" s="243"/>
      <c r="L2170" s="248"/>
      <c r="M2170" s="249"/>
      <c r="N2170" s="250"/>
      <c r="O2170" s="250"/>
      <c r="P2170" s="250"/>
      <c r="Q2170" s="250"/>
      <c r="R2170" s="250"/>
      <c r="S2170" s="250"/>
      <c r="T2170" s="251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2" t="s">
        <v>178</v>
      </c>
      <c r="AU2170" s="252" t="s">
        <v>89</v>
      </c>
      <c r="AV2170" s="13" t="s">
        <v>87</v>
      </c>
      <c r="AW2170" s="13" t="s">
        <v>36</v>
      </c>
      <c r="AX2170" s="13" t="s">
        <v>79</v>
      </c>
      <c r="AY2170" s="252" t="s">
        <v>170</v>
      </c>
    </row>
    <row r="2171" s="13" customFormat="1">
      <c r="A2171" s="13"/>
      <c r="B2171" s="242"/>
      <c r="C2171" s="243"/>
      <c r="D2171" s="244" t="s">
        <v>178</v>
      </c>
      <c r="E2171" s="245" t="s">
        <v>1</v>
      </c>
      <c r="F2171" s="246" t="s">
        <v>2020</v>
      </c>
      <c r="G2171" s="243"/>
      <c r="H2171" s="245" t="s">
        <v>1</v>
      </c>
      <c r="I2171" s="247"/>
      <c r="J2171" s="243"/>
      <c r="K2171" s="243"/>
      <c r="L2171" s="248"/>
      <c r="M2171" s="249"/>
      <c r="N2171" s="250"/>
      <c r="O2171" s="250"/>
      <c r="P2171" s="250"/>
      <c r="Q2171" s="250"/>
      <c r="R2171" s="250"/>
      <c r="S2171" s="250"/>
      <c r="T2171" s="251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2" t="s">
        <v>178</v>
      </c>
      <c r="AU2171" s="252" t="s">
        <v>89</v>
      </c>
      <c r="AV2171" s="13" t="s">
        <v>87</v>
      </c>
      <c r="AW2171" s="13" t="s">
        <v>36</v>
      </c>
      <c r="AX2171" s="13" t="s">
        <v>79</v>
      </c>
      <c r="AY2171" s="252" t="s">
        <v>170</v>
      </c>
    </row>
    <row r="2172" s="14" customFormat="1">
      <c r="A2172" s="14"/>
      <c r="B2172" s="253"/>
      <c r="C2172" s="254"/>
      <c r="D2172" s="244" t="s">
        <v>178</v>
      </c>
      <c r="E2172" s="255" t="s">
        <v>1</v>
      </c>
      <c r="F2172" s="256" t="s">
        <v>2021</v>
      </c>
      <c r="G2172" s="254"/>
      <c r="H2172" s="257">
        <v>869</v>
      </c>
      <c r="I2172" s="258"/>
      <c r="J2172" s="254"/>
      <c r="K2172" s="254"/>
      <c r="L2172" s="259"/>
      <c r="M2172" s="260"/>
      <c r="N2172" s="261"/>
      <c r="O2172" s="261"/>
      <c r="P2172" s="261"/>
      <c r="Q2172" s="261"/>
      <c r="R2172" s="261"/>
      <c r="S2172" s="261"/>
      <c r="T2172" s="26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63" t="s">
        <v>178</v>
      </c>
      <c r="AU2172" s="263" t="s">
        <v>89</v>
      </c>
      <c r="AV2172" s="14" t="s">
        <v>89</v>
      </c>
      <c r="AW2172" s="14" t="s">
        <v>36</v>
      </c>
      <c r="AX2172" s="14" t="s">
        <v>79</v>
      </c>
      <c r="AY2172" s="263" t="s">
        <v>170</v>
      </c>
    </row>
    <row r="2173" s="13" customFormat="1">
      <c r="A2173" s="13"/>
      <c r="B2173" s="242"/>
      <c r="C2173" s="243"/>
      <c r="D2173" s="244" t="s">
        <v>178</v>
      </c>
      <c r="E2173" s="245" t="s">
        <v>1</v>
      </c>
      <c r="F2173" s="246" t="s">
        <v>2022</v>
      </c>
      <c r="G2173" s="243"/>
      <c r="H2173" s="245" t="s">
        <v>1</v>
      </c>
      <c r="I2173" s="247"/>
      <c r="J2173" s="243"/>
      <c r="K2173" s="243"/>
      <c r="L2173" s="248"/>
      <c r="M2173" s="249"/>
      <c r="N2173" s="250"/>
      <c r="O2173" s="250"/>
      <c r="P2173" s="250"/>
      <c r="Q2173" s="250"/>
      <c r="R2173" s="250"/>
      <c r="S2173" s="250"/>
      <c r="T2173" s="251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2" t="s">
        <v>178</v>
      </c>
      <c r="AU2173" s="252" t="s">
        <v>89</v>
      </c>
      <c r="AV2173" s="13" t="s">
        <v>87</v>
      </c>
      <c r="AW2173" s="13" t="s">
        <v>36</v>
      </c>
      <c r="AX2173" s="13" t="s">
        <v>79</v>
      </c>
      <c r="AY2173" s="252" t="s">
        <v>170</v>
      </c>
    </row>
    <row r="2174" s="14" customFormat="1">
      <c r="A2174" s="14"/>
      <c r="B2174" s="253"/>
      <c r="C2174" s="254"/>
      <c r="D2174" s="244" t="s">
        <v>178</v>
      </c>
      <c r="E2174" s="255" t="s">
        <v>1</v>
      </c>
      <c r="F2174" s="256" t="s">
        <v>2023</v>
      </c>
      <c r="G2174" s="254"/>
      <c r="H2174" s="257">
        <v>413.60000000000002</v>
      </c>
      <c r="I2174" s="258"/>
      <c r="J2174" s="254"/>
      <c r="K2174" s="254"/>
      <c r="L2174" s="259"/>
      <c r="M2174" s="260"/>
      <c r="N2174" s="261"/>
      <c r="O2174" s="261"/>
      <c r="P2174" s="261"/>
      <c r="Q2174" s="261"/>
      <c r="R2174" s="261"/>
      <c r="S2174" s="261"/>
      <c r="T2174" s="262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3" t="s">
        <v>178</v>
      </c>
      <c r="AU2174" s="263" t="s">
        <v>89</v>
      </c>
      <c r="AV2174" s="14" t="s">
        <v>89</v>
      </c>
      <c r="AW2174" s="14" t="s">
        <v>36</v>
      </c>
      <c r="AX2174" s="14" t="s">
        <v>79</v>
      </c>
      <c r="AY2174" s="263" t="s">
        <v>170</v>
      </c>
    </row>
    <row r="2175" s="15" customFormat="1">
      <c r="A2175" s="15"/>
      <c r="B2175" s="264"/>
      <c r="C2175" s="265"/>
      <c r="D2175" s="244" t="s">
        <v>178</v>
      </c>
      <c r="E2175" s="266" t="s">
        <v>1</v>
      </c>
      <c r="F2175" s="267" t="s">
        <v>183</v>
      </c>
      <c r="G2175" s="265"/>
      <c r="H2175" s="268">
        <v>1282.5999999999999</v>
      </c>
      <c r="I2175" s="269"/>
      <c r="J2175" s="265"/>
      <c r="K2175" s="265"/>
      <c r="L2175" s="270"/>
      <c r="M2175" s="271"/>
      <c r="N2175" s="272"/>
      <c r="O2175" s="272"/>
      <c r="P2175" s="272"/>
      <c r="Q2175" s="272"/>
      <c r="R2175" s="272"/>
      <c r="S2175" s="272"/>
      <c r="T2175" s="273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4" t="s">
        <v>178</v>
      </c>
      <c r="AU2175" s="274" t="s">
        <v>89</v>
      </c>
      <c r="AV2175" s="15" t="s">
        <v>176</v>
      </c>
      <c r="AW2175" s="15" t="s">
        <v>36</v>
      </c>
      <c r="AX2175" s="15" t="s">
        <v>87</v>
      </c>
      <c r="AY2175" s="274" t="s">
        <v>170</v>
      </c>
    </row>
    <row r="2176" s="2" customFormat="1" ht="14.4" customHeight="1">
      <c r="A2176" s="39"/>
      <c r="B2176" s="40"/>
      <c r="C2176" s="286" t="s">
        <v>2024</v>
      </c>
      <c r="D2176" s="286" t="s">
        <v>312</v>
      </c>
      <c r="E2176" s="287" t="s">
        <v>2025</v>
      </c>
      <c r="F2176" s="288" t="s">
        <v>2026</v>
      </c>
      <c r="G2176" s="289" t="s">
        <v>290</v>
      </c>
      <c r="H2176" s="290">
        <v>0.41399999999999998</v>
      </c>
      <c r="I2176" s="291"/>
      <c r="J2176" s="292">
        <f>ROUND(I2176*H2176,2)</f>
        <v>0</v>
      </c>
      <c r="K2176" s="293"/>
      <c r="L2176" s="294"/>
      <c r="M2176" s="295" t="s">
        <v>1</v>
      </c>
      <c r="N2176" s="296" t="s">
        <v>44</v>
      </c>
      <c r="O2176" s="92"/>
      <c r="P2176" s="238">
        <f>O2176*H2176</f>
        <v>0</v>
      </c>
      <c r="Q2176" s="238">
        <v>1</v>
      </c>
      <c r="R2176" s="238">
        <f>Q2176*H2176</f>
        <v>0.41399999999999998</v>
      </c>
      <c r="S2176" s="238">
        <v>0</v>
      </c>
      <c r="T2176" s="239">
        <f>S2176*H2176</f>
        <v>0</v>
      </c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R2176" s="240" t="s">
        <v>366</v>
      </c>
      <c r="AT2176" s="240" t="s">
        <v>312</v>
      </c>
      <c r="AU2176" s="240" t="s">
        <v>89</v>
      </c>
      <c r="AY2176" s="18" t="s">
        <v>170</v>
      </c>
      <c r="BE2176" s="241">
        <f>IF(N2176="základní",J2176,0)</f>
        <v>0</v>
      </c>
      <c r="BF2176" s="241">
        <f>IF(N2176="snížená",J2176,0)</f>
        <v>0</v>
      </c>
      <c r="BG2176" s="241">
        <f>IF(N2176="zákl. přenesená",J2176,0)</f>
        <v>0</v>
      </c>
      <c r="BH2176" s="241">
        <f>IF(N2176="sníž. přenesená",J2176,0)</f>
        <v>0</v>
      </c>
      <c r="BI2176" s="241">
        <f>IF(N2176="nulová",J2176,0)</f>
        <v>0</v>
      </c>
      <c r="BJ2176" s="18" t="s">
        <v>87</v>
      </c>
      <c r="BK2176" s="241">
        <f>ROUND(I2176*H2176,2)</f>
        <v>0</v>
      </c>
      <c r="BL2176" s="18" t="s">
        <v>273</v>
      </c>
      <c r="BM2176" s="240" t="s">
        <v>2027</v>
      </c>
    </row>
    <row r="2177" s="13" customFormat="1">
      <c r="A2177" s="13"/>
      <c r="B2177" s="242"/>
      <c r="C2177" s="243"/>
      <c r="D2177" s="244" t="s">
        <v>178</v>
      </c>
      <c r="E2177" s="245" t="s">
        <v>1</v>
      </c>
      <c r="F2177" s="246" t="s">
        <v>524</v>
      </c>
      <c r="G2177" s="243"/>
      <c r="H2177" s="245" t="s">
        <v>1</v>
      </c>
      <c r="I2177" s="247"/>
      <c r="J2177" s="243"/>
      <c r="K2177" s="243"/>
      <c r="L2177" s="248"/>
      <c r="M2177" s="249"/>
      <c r="N2177" s="250"/>
      <c r="O2177" s="250"/>
      <c r="P2177" s="250"/>
      <c r="Q2177" s="250"/>
      <c r="R2177" s="250"/>
      <c r="S2177" s="250"/>
      <c r="T2177" s="251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2" t="s">
        <v>178</v>
      </c>
      <c r="AU2177" s="252" t="s">
        <v>89</v>
      </c>
      <c r="AV2177" s="13" t="s">
        <v>87</v>
      </c>
      <c r="AW2177" s="13" t="s">
        <v>36</v>
      </c>
      <c r="AX2177" s="13" t="s">
        <v>79</v>
      </c>
      <c r="AY2177" s="252" t="s">
        <v>170</v>
      </c>
    </row>
    <row r="2178" s="13" customFormat="1">
      <c r="A2178" s="13"/>
      <c r="B2178" s="242"/>
      <c r="C2178" s="243"/>
      <c r="D2178" s="244" t="s">
        <v>178</v>
      </c>
      <c r="E2178" s="245" t="s">
        <v>1</v>
      </c>
      <c r="F2178" s="246" t="s">
        <v>2022</v>
      </c>
      <c r="G2178" s="243"/>
      <c r="H2178" s="245" t="s">
        <v>1</v>
      </c>
      <c r="I2178" s="247"/>
      <c r="J2178" s="243"/>
      <c r="K2178" s="243"/>
      <c r="L2178" s="248"/>
      <c r="M2178" s="249"/>
      <c r="N2178" s="250"/>
      <c r="O2178" s="250"/>
      <c r="P2178" s="250"/>
      <c r="Q2178" s="250"/>
      <c r="R2178" s="250"/>
      <c r="S2178" s="250"/>
      <c r="T2178" s="251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2" t="s">
        <v>178</v>
      </c>
      <c r="AU2178" s="252" t="s">
        <v>89</v>
      </c>
      <c r="AV2178" s="13" t="s">
        <v>87</v>
      </c>
      <c r="AW2178" s="13" t="s">
        <v>36</v>
      </c>
      <c r="AX2178" s="13" t="s">
        <v>79</v>
      </c>
      <c r="AY2178" s="252" t="s">
        <v>170</v>
      </c>
    </row>
    <row r="2179" s="14" customFormat="1">
      <c r="A2179" s="14"/>
      <c r="B2179" s="253"/>
      <c r="C2179" s="254"/>
      <c r="D2179" s="244" t="s">
        <v>178</v>
      </c>
      <c r="E2179" s="255" t="s">
        <v>1</v>
      </c>
      <c r="F2179" s="256" t="s">
        <v>2028</v>
      </c>
      <c r="G2179" s="254"/>
      <c r="H2179" s="257">
        <v>0.41399999999999998</v>
      </c>
      <c r="I2179" s="258"/>
      <c r="J2179" s="254"/>
      <c r="K2179" s="254"/>
      <c r="L2179" s="259"/>
      <c r="M2179" s="260"/>
      <c r="N2179" s="261"/>
      <c r="O2179" s="261"/>
      <c r="P2179" s="261"/>
      <c r="Q2179" s="261"/>
      <c r="R2179" s="261"/>
      <c r="S2179" s="261"/>
      <c r="T2179" s="26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3" t="s">
        <v>178</v>
      </c>
      <c r="AU2179" s="263" t="s">
        <v>89</v>
      </c>
      <c r="AV2179" s="14" t="s">
        <v>89</v>
      </c>
      <c r="AW2179" s="14" t="s">
        <v>36</v>
      </c>
      <c r="AX2179" s="14" t="s">
        <v>79</v>
      </c>
      <c r="AY2179" s="263" t="s">
        <v>170</v>
      </c>
    </row>
    <row r="2180" s="15" customFormat="1">
      <c r="A2180" s="15"/>
      <c r="B2180" s="264"/>
      <c r="C2180" s="265"/>
      <c r="D2180" s="244" t="s">
        <v>178</v>
      </c>
      <c r="E2180" s="266" t="s">
        <v>1</v>
      </c>
      <c r="F2180" s="267" t="s">
        <v>183</v>
      </c>
      <c r="G2180" s="265"/>
      <c r="H2180" s="268">
        <v>0.41399999999999998</v>
      </c>
      <c r="I2180" s="269"/>
      <c r="J2180" s="265"/>
      <c r="K2180" s="265"/>
      <c r="L2180" s="270"/>
      <c r="M2180" s="271"/>
      <c r="N2180" s="272"/>
      <c r="O2180" s="272"/>
      <c r="P2180" s="272"/>
      <c r="Q2180" s="272"/>
      <c r="R2180" s="272"/>
      <c r="S2180" s="272"/>
      <c r="T2180" s="273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74" t="s">
        <v>178</v>
      </c>
      <c r="AU2180" s="274" t="s">
        <v>89</v>
      </c>
      <c r="AV2180" s="15" t="s">
        <v>176</v>
      </c>
      <c r="AW2180" s="15" t="s">
        <v>36</v>
      </c>
      <c r="AX2180" s="15" t="s">
        <v>87</v>
      </c>
      <c r="AY2180" s="274" t="s">
        <v>170</v>
      </c>
    </row>
    <row r="2181" s="2" customFormat="1" ht="14.4" customHeight="1">
      <c r="A2181" s="39"/>
      <c r="B2181" s="40"/>
      <c r="C2181" s="286" t="s">
        <v>2029</v>
      </c>
      <c r="D2181" s="286" t="s">
        <v>312</v>
      </c>
      <c r="E2181" s="287" t="s">
        <v>2030</v>
      </c>
      <c r="F2181" s="288" t="s">
        <v>2031</v>
      </c>
      <c r="G2181" s="289" t="s">
        <v>290</v>
      </c>
      <c r="H2181" s="290">
        <v>0.86899999999999999</v>
      </c>
      <c r="I2181" s="291"/>
      <c r="J2181" s="292">
        <f>ROUND(I2181*H2181,2)</f>
        <v>0</v>
      </c>
      <c r="K2181" s="293"/>
      <c r="L2181" s="294"/>
      <c r="M2181" s="295" t="s">
        <v>1</v>
      </c>
      <c r="N2181" s="296" t="s">
        <v>44</v>
      </c>
      <c r="O2181" s="92"/>
      <c r="P2181" s="238">
        <f>O2181*H2181</f>
        <v>0</v>
      </c>
      <c r="Q2181" s="238">
        <v>1</v>
      </c>
      <c r="R2181" s="238">
        <f>Q2181*H2181</f>
        <v>0.86899999999999999</v>
      </c>
      <c r="S2181" s="238">
        <v>0</v>
      </c>
      <c r="T2181" s="239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40" t="s">
        <v>366</v>
      </c>
      <c r="AT2181" s="240" t="s">
        <v>312</v>
      </c>
      <c r="AU2181" s="240" t="s">
        <v>89</v>
      </c>
      <c r="AY2181" s="18" t="s">
        <v>170</v>
      </c>
      <c r="BE2181" s="241">
        <f>IF(N2181="základní",J2181,0)</f>
        <v>0</v>
      </c>
      <c r="BF2181" s="241">
        <f>IF(N2181="snížená",J2181,0)</f>
        <v>0</v>
      </c>
      <c r="BG2181" s="241">
        <f>IF(N2181="zákl. přenesená",J2181,0)</f>
        <v>0</v>
      </c>
      <c r="BH2181" s="241">
        <f>IF(N2181="sníž. přenesená",J2181,0)</f>
        <v>0</v>
      </c>
      <c r="BI2181" s="241">
        <f>IF(N2181="nulová",J2181,0)</f>
        <v>0</v>
      </c>
      <c r="BJ2181" s="18" t="s">
        <v>87</v>
      </c>
      <c r="BK2181" s="241">
        <f>ROUND(I2181*H2181,2)</f>
        <v>0</v>
      </c>
      <c r="BL2181" s="18" t="s">
        <v>273</v>
      </c>
      <c r="BM2181" s="240" t="s">
        <v>2032</v>
      </c>
    </row>
    <row r="2182" s="13" customFormat="1">
      <c r="A2182" s="13"/>
      <c r="B2182" s="242"/>
      <c r="C2182" s="243"/>
      <c r="D2182" s="244" t="s">
        <v>178</v>
      </c>
      <c r="E2182" s="245" t="s">
        <v>1</v>
      </c>
      <c r="F2182" s="246" t="s">
        <v>524</v>
      </c>
      <c r="G2182" s="243"/>
      <c r="H2182" s="245" t="s">
        <v>1</v>
      </c>
      <c r="I2182" s="247"/>
      <c r="J2182" s="243"/>
      <c r="K2182" s="243"/>
      <c r="L2182" s="248"/>
      <c r="M2182" s="249"/>
      <c r="N2182" s="250"/>
      <c r="O2182" s="250"/>
      <c r="P2182" s="250"/>
      <c r="Q2182" s="250"/>
      <c r="R2182" s="250"/>
      <c r="S2182" s="250"/>
      <c r="T2182" s="25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2" t="s">
        <v>178</v>
      </c>
      <c r="AU2182" s="252" t="s">
        <v>89</v>
      </c>
      <c r="AV2182" s="13" t="s">
        <v>87</v>
      </c>
      <c r="AW2182" s="13" t="s">
        <v>36</v>
      </c>
      <c r="AX2182" s="13" t="s">
        <v>79</v>
      </c>
      <c r="AY2182" s="252" t="s">
        <v>170</v>
      </c>
    </row>
    <row r="2183" s="13" customFormat="1">
      <c r="A2183" s="13"/>
      <c r="B2183" s="242"/>
      <c r="C2183" s="243"/>
      <c r="D2183" s="244" t="s">
        <v>178</v>
      </c>
      <c r="E2183" s="245" t="s">
        <v>1</v>
      </c>
      <c r="F2183" s="246" t="s">
        <v>2020</v>
      </c>
      <c r="G2183" s="243"/>
      <c r="H2183" s="245" t="s">
        <v>1</v>
      </c>
      <c r="I2183" s="247"/>
      <c r="J2183" s="243"/>
      <c r="K2183" s="243"/>
      <c r="L2183" s="248"/>
      <c r="M2183" s="249"/>
      <c r="N2183" s="250"/>
      <c r="O2183" s="250"/>
      <c r="P2183" s="250"/>
      <c r="Q2183" s="250"/>
      <c r="R2183" s="250"/>
      <c r="S2183" s="250"/>
      <c r="T2183" s="251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2" t="s">
        <v>178</v>
      </c>
      <c r="AU2183" s="252" t="s">
        <v>89</v>
      </c>
      <c r="AV2183" s="13" t="s">
        <v>87</v>
      </c>
      <c r="AW2183" s="13" t="s">
        <v>36</v>
      </c>
      <c r="AX2183" s="13" t="s">
        <v>79</v>
      </c>
      <c r="AY2183" s="252" t="s">
        <v>170</v>
      </c>
    </row>
    <row r="2184" s="14" customFormat="1">
      <c r="A2184" s="14"/>
      <c r="B2184" s="253"/>
      <c r="C2184" s="254"/>
      <c r="D2184" s="244" t="s">
        <v>178</v>
      </c>
      <c r="E2184" s="255" t="s">
        <v>1</v>
      </c>
      <c r="F2184" s="256" t="s">
        <v>2033</v>
      </c>
      <c r="G2184" s="254"/>
      <c r="H2184" s="257">
        <v>0.86899999999999999</v>
      </c>
      <c r="I2184" s="258"/>
      <c r="J2184" s="254"/>
      <c r="K2184" s="254"/>
      <c r="L2184" s="259"/>
      <c r="M2184" s="260"/>
      <c r="N2184" s="261"/>
      <c r="O2184" s="261"/>
      <c r="P2184" s="261"/>
      <c r="Q2184" s="261"/>
      <c r="R2184" s="261"/>
      <c r="S2184" s="261"/>
      <c r="T2184" s="262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3" t="s">
        <v>178</v>
      </c>
      <c r="AU2184" s="263" t="s">
        <v>89</v>
      </c>
      <c r="AV2184" s="14" t="s">
        <v>89</v>
      </c>
      <c r="AW2184" s="14" t="s">
        <v>36</v>
      </c>
      <c r="AX2184" s="14" t="s">
        <v>79</v>
      </c>
      <c r="AY2184" s="263" t="s">
        <v>170</v>
      </c>
    </row>
    <row r="2185" s="15" customFormat="1">
      <c r="A2185" s="15"/>
      <c r="B2185" s="264"/>
      <c r="C2185" s="265"/>
      <c r="D2185" s="244" t="s">
        <v>178</v>
      </c>
      <c r="E2185" s="266" t="s">
        <v>1</v>
      </c>
      <c r="F2185" s="267" t="s">
        <v>183</v>
      </c>
      <c r="G2185" s="265"/>
      <c r="H2185" s="268">
        <v>0.86899999999999999</v>
      </c>
      <c r="I2185" s="269"/>
      <c r="J2185" s="265"/>
      <c r="K2185" s="265"/>
      <c r="L2185" s="270"/>
      <c r="M2185" s="271"/>
      <c r="N2185" s="272"/>
      <c r="O2185" s="272"/>
      <c r="P2185" s="272"/>
      <c r="Q2185" s="272"/>
      <c r="R2185" s="272"/>
      <c r="S2185" s="272"/>
      <c r="T2185" s="273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74" t="s">
        <v>178</v>
      </c>
      <c r="AU2185" s="274" t="s">
        <v>89</v>
      </c>
      <c r="AV2185" s="15" t="s">
        <v>176</v>
      </c>
      <c r="AW2185" s="15" t="s">
        <v>36</v>
      </c>
      <c r="AX2185" s="15" t="s">
        <v>87</v>
      </c>
      <c r="AY2185" s="274" t="s">
        <v>170</v>
      </c>
    </row>
    <row r="2186" s="2" customFormat="1" ht="14.4" customHeight="1">
      <c r="A2186" s="39"/>
      <c r="B2186" s="40"/>
      <c r="C2186" s="228" t="s">
        <v>2034</v>
      </c>
      <c r="D2186" s="228" t="s">
        <v>172</v>
      </c>
      <c r="E2186" s="229" t="s">
        <v>2035</v>
      </c>
      <c r="F2186" s="230" t="s">
        <v>2036</v>
      </c>
      <c r="G2186" s="231" t="s">
        <v>590</v>
      </c>
      <c r="H2186" s="232">
        <v>3</v>
      </c>
      <c r="I2186" s="233"/>
      <c r="J2186" s="234">
        <f>ROUND(I2186*H2186,2)</f>
        <v>0</v>
      </c>
      <c r="K2186" s="235"/>
      <c r="L2186" s="45"/>
      <c r="M2186" s="236" t="s">
        <v>1</v>
      </c>
      <c r="N2186" s="237" t="s">
        <v>44</v>
      </c>
      <c r="O2186" s="92"/>
      <c r="P2186" s="238">
        <f>O2186*H2186</f>
        <v>0</v>
      </c>
      <c r="Q2186" s="238">
        <v>0.21734000000000001</v>
      </c>
      <c r="R2186" s="238">
        <f>Q2186*H2186</f>
        <v>0.65202000000000004</v>
      </c>
      <c r="S2186" s="238">
        <v>0</v>
      </c>
      <c r="T2186" s="239">
        <f>S2186*H2186</f>
        <v>0</v>
      </c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R2186" s="240" t="s">
        <v>273</v>
      </c>
      <c r="AT2186" s="240" t="s">
        <v>172</v>
      </c>
      <c r="AU2186" s="240" t="s">
        <v>89</v>
      </c>
      <c r="AY2186" s="18" t="s">
        <v>170</v>
      </c>
      <c r="BE2186" s="241">
        <f>IF(N2186="základní",J2186,0)</f>
        <v>0</v>
      </c>
      <c r="BF2186" s="241">
        <f>IF(N2186="snížená",J2186,0)</f>
        <v>0</v>
      </c>
      <c r="BG2186" s="241">
        <f>IF(N2186="zákl. přenesená",J2186,0)</f>
        <v>0</v>
      </c>
      <c r="BH2186" s="241">
        <f>IF(N2186="sníž. přenesená",J2186,0)</f>
        <v>0</v>
      </c>
      <c r="BI2186" s="241">
        <f>IF(N2186="nulová",J2186,0)</f>
        <v>0</v>
      </c>
      <c r="BJ2186" s="18" t="s">
        <v>87</v>
      </c>
      <c r="BK2186" s="241">
        <f>ROUND(I2186*H2186,2)</f>
        <v>0</v>
      </c>
      <c r="BL2186" s="18" t="s">
        <v>273</v>
      </c>
      <c r="BM2186" s="240" t="s">
        <v>2037</v>
      </c>
    </row>
    <row r="2187" s="13" customFormat="1">
      <c r="A2187" s="13"/>
      <c r="B2187" s="242"/>
      <c r="C2187" s="243"/>
      <c r="D2187" s="244" t="s">
        <v>178</v>
      </c>
      <c r="E2187" s="245" t="s">
        <v>1</v>
      </c>
      <c r="F2187" s="246" t="s">
        <v>2038</v>
      </c>
      <c r="G2187" s="243"/>
      <c r="H2187" s="245" t="s">
        <v>1</v>
      </c>
      <c r="I2187" s="247"/>
      <c r="J2187" s="243"/>
      <c r="K2187" s="243"/>
      <c r="L2187" s="248"/>
      <c r="M2187" s="249"/>
      <c r="N2187" s="250"/>
      <c r="O2187" s="250"/>
      <c r="P2187" s="250"/>
      <c r="Q2187" s="250"/>
      <c r="R2187" s="250"/>
      <c r="S2187" s="250"/>
      <c r="T2187" s="251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2" t="s">
        <v>178</v>
      </c>
      <c r="AU2187" s="252" t="s">
        <v>89</v>
      </c>
      <c r="AV2187" s="13" t="s">
        <v>87</v>
      </c>
      <c r="AW2187" s="13" t="s">
        <v>36</v>
      </c>
      <c r="AX2187" s="13" t="s">
        <v>79</v>
      </c>
      <c r="AY2187" s="252" t="s">
        <v>170</v>
      </c>
    </row>
    <row r="2188" s="13" customFormat="1">
      <c r="A2188" s="13"/>
      <c r="B2188" s="242"/>
      <c r="C2188" s="243"/>
      <c r="D2188" s="244" t="s">
        <v>178</v>
      </c>
      <c r="E2188" s="245" t="s">
        <v>1</v>
      </c>
      <c r="F2188" s="246" t="s">
        <v>2039</v>
      </c>
      <c r="G2188" s="243"/>
      <c r="H2188" s="245" t="s">
        <v>1</v>
      </c>
      <c r="I2188" s="247"/>
      <c r="J2188" s="243"/>
      <c r="K2188" s="243"/>
      <c r="L2188" s="248"/>
      <c r="M2188" s="249"/>
      <c r="N2188" s="250"/>
      <c r="O2188" s="250"/>
      <c r="P2188" s="250"/>
      <c r="Q2188" s="250"/>
      <c r="R2188" s="250"/>
      <c r="S2188" s="250"/>
      <c r="T2188" s="251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2" t="s">
        <v>178</v>
      </c>
      <c r="AU2188" s="252" t="s">
        <v>89</v>
      </c>
      <c r="AV2188" s="13" t="s">
        <v>87</v>
      </c>
      <c r="AW2188" s="13" t="s">
        <v>36</v>
      </c>
      <c r="AX2188" s="13" t="s">
        <v>79</v>
      </c>
      <c r="AY2188" s="252" t="s">
        <v>170</v>
      </c>
    </row>
    <row r="2189" s="14" customFormat="1">
      <c r="A2189" s="14"/>
      <c r="B2189" s="253"/>
      <c r="C2189" s="254"/>
      <c r="D2189" s="244" t="s">
        <v>178</v>
      </c>
      <c r="E2189" s="255" t="s">
        <v>1</v>
      </c>
      <c r="F2189" s="256" t="s">
        <v>189</v>
      </c>
      <c r="G2189" s="254"/>
      <c r="H2189" s="257">
        <v>3</v>
      </c>
      <c r="I2189" s="258"/>
      <c r="J2189" s="254"/>
      <c r="K2189" s="254"/>
      <c r="L2189" s="259"/>
      <c r="M2189" s="260"/>
      <c r="N2189" s="261"/>
      <c r="O2189" s="261"/>
      <c r="P2189" s="261"/>
      <c r="Q2189" s="261"/>
      <c r="R2189" s="261"/>
      <c r="S2189" s="261"/>
      <c r="T2189" s="26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63" t="s">
        <v>178</v>
      </c>
      <c r="AU2189" s="263" t="s">
        <v>89</v>
      </c>
      <c r="AV2189" s="14" t="s">
        <v>89</v>
      </c>
      <c r="AW2189" s="14" t="s">
        <v>36</v>
      </c>
      <c r="AX2189" s="14" t="s">
        <v>79</v>
      </c>
      <c r="AY2189" s="263" t="s">
        <v>170</v>
      </c>
    </row>
    <row r="2190" s="15" customFormat="1">
      <c r="A2190" s="15"/>
      <c r="B2190" s="264"/>
      <c r="C2190" s="265"/>
      <c r="D2190" s="244" t="s">
        <v>178</v>
      </c>
      <c r="E2190" s="266" t="s">
        <v>1</v>
      </c>
      <c r="F2190" s="267" t="s">
        <v>183</v>
      </c>
      <c r="G2190" s="265"/>
      <c r="H2190" s="268">
        <v>3</v>
      </c>
      <c r="I2190" s="269"/>
      <c r="J2190" s="265"/>
      <c r="K2190" s="265"/>
      <c r="L2190" s="270"/>
      <c r="M2190" s="271"/>
      <c r="N2190" s="272"/>
      <c r="O2190" s="272"/>
      <c r="P2190" s="272"/>
      <c r="Q2190" s="272"/>
      <c r="R2190" s="272"/>
      <c r="S2190" s="272"/>
      <c r="T2190" s="273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74" t="s">
        <v>178</v>
      </c>
      <c r="AU2190" s="274" t="s">
        <v>89</v>
      </c>
      <c r="AV2190" s="15" t="s">
        <v>176</v>
      </c>
      <c r="AW2190" s="15" t="s">
        <v>36</v>
      </c>
      <c r="AX2190" s="15" t="s">
        <v>87</v>
      </c>
      <c r="AY2190" s="274" t="s">
        <v>170</v>
      </c>
    </row>
    <row r="2191" s="2" customFormat="1" ht="14.4" customHeight="1">
      <c r="A2191" s="39"/>
      <c r="B2191" s="40"/>
      <c r="C2191" s="286" t="s">
        <v>2040</v>
      </c>
      <c r="D2191" s="286" t="s">
        <v>312</v>
      </c>
      <c r="E2191" s="287" t="s">
        <v>2041</v>
      </c>
      <c r="F2191" s="288" t="s">
        <v>2042</v>
      </c>
      <c r="G2191" s="289" t="s">
        <v>590</v>
      </c>
      <c r="H2191" s="290">
        <v>3</v>
      </c>
      <c r="I2191" s="291"/>
      <c r="J2191" s="292">
        <f>ROUND(I2191*H2191,2)</f>
        <v>0</v>
      </c>
      <c r="K2191" s="293"/>
      <c r="L2191" s="294"/>
      <c r="M2191" s="295" t="s">
        <v>1</v>
      </c>
      <c r="N2191" s="296" t="s">
        <v>44</v>
      </c>
      <c r="O2191" s="92"/>
      <c r="P2191" s="238">
        <f>O2191*H2191</f>
        <v>0</v>
      </c>
      <c r="Q2191" s="238">
        <v>0.056300000000000003</v>
      </c>
      <c r="R2191" s="238">
        <f>Q2191*H2191</f>
        <v>0.1689</v>
      </c>
      <c r="S2191" s="238">
        <v>0</v>
      </c>
      <c r="T2191" s="239">
        <f>S2191*H2191</f>
        <v>0</v>
      </c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39"/>
      <c r="AE2191" s="39"/>
      <c r="AR2191" s="240" t="s">
        <v>366</v>
      </c>
      <c r="AT2191" s="240" t="s">
        <v>312</v>
      </c>
      <c r="AU2191" s="240" t="s">
        <v>89</v>
      </c>
      <c r="AY2191" s="18" t="s">
        <v>170</v>
      </c>
      <c r="BE2191" s="241">
        <f>IF(N2191="základní",J2191,0)</f>
        <v>0</v>
      </c>
      <c r="BF2191" s="241">
        <f>IF(N2191="snížená",J2191,0)</f>
        <v>0</v>
      </c>
      <c r="BG2191" s="241">
        <f>IF(N2191="zákl. přenesená",J2191,0)</f>
        <v>0</v>
      </c>
      <c r="BH2191" s="241">
        <f>IF(N2191="sníž. přenesená",J2191,0)</f>
        <v>0</v>
      </c>
      <c r="BI2191" s="241">
        <f>IF(N2191="nulová",J2191,0)</f>
        <v>0</v>
      </c>
      <c r="BJ2191" s="18" t="s">
        <v>87</v>
      </c>
      <c r="BK2191" s="241">
        <f>ROUND(I2191*H2191,2)</f>
        <v>0</v>
      </c>
      <c r="BL2191" s="18" t="s">
        <v>273</v>
      </c>
      <c r="BM2191" s="240" t="s">
        <v>2043</v>
      </c>
    </row>
    <row r="2192" s="13" customFormat="1">
      <c r="A2192" s="13"/>
      <c r="B2192" s="242"/>
      <c r="C2192" s="243"/>
      <c r="D2192" s="244" t="s">
        <v>178</v>
      </c>
      <c r="E2192" s="245" t="s">
        <v>1</v>
      </c>
      <c r="F2192" s="246" t="s">
        <v>1209</v>
      </c>
      <c r="G2192" s="243"/>
      <c r="H2192" s="245" t="s">
        <v>1</v>
      </c>
      <c r="I2192" s="247"/>
      <c r="J2192" s="243"/>
      <c r="K2192" s="243"/>
      <c r="L2192" s="248"/>
      <c r="M2192" s="249"/>
      <c r="N2192" s="250"/>
      <c r="O2192" s="250"/>
      <c r="P2192" s="250"/>
      <c r="Q2192" s="250"/>
      <c r="R2192" s="250"/>
      <c r="S2192" s="250"/>
      <c r="T2192" s="25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2" t="s">
        <v>178</v>
      </c>
      <c r="AU2192" s="252" t="s">
        <v>89</v>
      </c>
      <c r="AV2192" s="13" t="s">
        <v>87</v>
      </c>
      <c r="AW2192" s="13" t="s">
        <v>36</v>
      </c>
      <c r="AX2192" s="13" t="s">
        <v>79</v>
      </c>
      <c r="AY2192" s="252" t="s">
        <v>170</v>
      </c>
    </row>
    <row r="2193" s="14" customFormat="1">
      <c r="A2193" s="14"/>
      <c r="B2193" s="253"/>
      <c r="C2193" s="254"/>
      <c r="D2193" s="244" t="s">
        <v>178</v>
      </c>
      <c r="E2193" s="255" t="s">
        <v>1</v>
      </c>
      <c r="F2193" s="256" t="s">
        <v>189</v>
      </c>
      <c r="G2193" s="254"/>
      <c r="H2193" s="257">
        <v>3</v>
      </c>
      <c r="I2193" s="258"/>
      <c r="J2193" s="254"/>
      <c r="K2193" s="254"/>
      <c r="L2193" s="259"/>
      <c r="M2193" s="260"/>
      <c r="N2193" s="261"/>
      <c r="O2193" s="261"/>
      <c r="P2193" s="261"/>
      <c r="Q2193" s="261"/>
      <c r="R2193" s="261"/>
      <c r="S2193" s="261"/>
      <c r="T2193" s="26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3" t="s">
        <v>178</v>
      </c>
      <c r="AU2193" s="263" t="s">
        <v>89</v>
      </c>
      <c r="AV2193" s="14" t="s">
        <v>89</v>
      </c>
      <c r="AW2193" s="14" t="s">
        <v>36</v>
      </c>
      <c r="AX2193" s="14" t="s">
        <v>79</v>
      </c>
      <c r="AY2193" s="263" t="s">
        <v>170</v>
      </c>
    </row>
    <row r="2194" s="15" customFormat="1">
      <c r="A2194" s="15"/>
      <c r="B2194" s="264"/>
      <c r="C2194" s="265"/>
      <c r="D2194" s="244" t="s">
        <v>178</v>
      </c>
      <c r="E2194" s="266" t="s">
        <v>1</v>
      </c>
      <c r="F2194" s="267" t="s">
        <v>183</v>
      </c>
      <c r="G2194" s="265"/>
      <c r="H2194" s="268">
        <v>3</v>
      </c>
      <c r="I2194" s="269"/>
      <c r="J2194" s="265"/>
      <c r="K2194" s="265"/>
      <c r="L2194" s="270"/>
      <c r="M2194" s="271"/>
      <c r="N2194" s="272"/>
      <c r="O2194" s="272"/>
      <c r="P2194" s="272"/>
      <c r="Q2194" s="272"/>
      <c r="R2194" s="272"/>
      <c r="S2194" s="272"/>
      <c r="T2194" s="27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74" t="s">
        <v>178</v>
      </c>
      <c r="AU2194" s="274" t="s">
        <v>89</v>
      </c>
      <c r="AV2194" s="15" t="s">
        <v>176</v>
      </c>
      <c r="AW2194" s="15" t="s">
        <v>36</v>
      </c>
      <c r="AX2194" s="15" t="s">
        <v>87</v>
      </c>
      <c r="AY2194" s="274" t="s">
        <v>170</v>
      </c>
    </row>
    <row r="2195" s="2" customFormat="1" ht="14.4" customHeight="1">
      <c r="A2195" s="39"/>
      <c r="B2195" s="40"/>
      <c r="C2195" s="228" t="s">
        <v>2044</v>
      </c>
      <c r="D2195" s="228" t="s">
        <v>172</v>
      </c>
      <c r="E2195" s="229" t="s">
        <v>2045</v>
      </c>
      <c r="F2195" s="230" t="s">
        <v>2046</v>
      </c>
      <c r="G2195" s="231" t="s">
        <v>329</v>
      </c>
      <c r="H2195" s="232">
        <v>75.599999999999994</v>
      </c>
      <c r="I2195" s="233"/>
      <c r="J2195" s="234">
        <f>ROUND(I2195*H2195,2)</f>
        <v>0</v>
      </c>
      <c r="K2195" s="235"/>
      <c r="L2195" s="45"/>
      <c r="M2195" s="236" t="s">
        <v>1</v>
      </c>
      <c r="N2195" s="237" t="s">
        <v>44</v>
      </c>
      <c r="O2195" s="92"/>
      <c r="P2195" s="238">
        <f>O2195*H2195</f>
        <v>0</v>
      </c>
      <c r="Q2195" s="238">
        <v>5.0000000000000002E-05</v>
      </c>
      <c r="R2195" s="238">
        <f>Q2195*H2195</f>
        <v>0.0037799999999999999</v>
      </c>
      <c r="S2195" s="238">
        <v>0</v>
      </c>
      <c r="T2195" s="239">
        <f>S2195*H2195</f>
        <v>0</v>
      </c>
      <c r="U2195" s="39"/>
      <c r="V2195" s="39"/>
      <c r="W2195" s="39"/>
      <c r="X2195" s="39"/>
      <c r="Y2195" s="39"/>
      <c r="Z2195" s="39"/>
      <c r="AA2195" s="39"/>
      <c r="AB2195" s="39"/>
      <c r="AC2195" s="39"/>
      <c r="AD2195" s="39"/>
      <c r="AE2195" s="39"/>
      <c r="AR2195" s="240" t="s">
        <v>273</v>
      </c>
      <c r="AT2195" s="240" t="s">
        <v>172</v>
      </c>
      <c r="AU2195" s="240" t="s">
        <v>89</v>
      </c>
      <c r="AY2195" s="18" t="s">
        <v>170</v>
      </c>
      <c r="BE2195" s="241">
        <f>IF(N2195="základní",J2195,0)</f>
        <v>0</v>
      </c>
      <c r="BF2195" s="241">
        <f>IF(N2195="snížená",J2195,0)</f>
        <v>0</v>
      </c>
      <c r="BG2195" s="241">
        <f>IF(N2195="zákl. přenesená",J2195,0)</f>
        <v>0</v>
      </c>
      <c r="BH2195" s="241">
        <f>IF(N2195="sníž. přenesená",J2195,0)</f>
        <v>0</v>
      </c>
      <c r="BI2195" s="241">
        <f>IF(N2195="nulová",J2195,0)</f>
        <v>0</v>
      </c>
      <c r="BJ2195" s="18" t="s">
        <v>87</v>
      </c>
      <c r="BK2195" s="241">
        <f>ROUND(I2195*H2195,2)</f>
        <v>0</v>
      </c>
      <c r="BL2195" s="18" t="s">
        <v>273</v>
      </c>
      <c r="BM2195" s="240" t="s">
        <v>2047</v>
      </c>
    </row>
    <row r="2196" s="13" customFormat="1">
      <c r="A2196" s="13"/>
      <c r="B2196" s="242"/>
      <c r="C2196" s="243"/>
      <c r="D2196" s="244" t="s">
        <v>178</v>
      </c>
      <c r="E2196" s="245" t="s">
        <v>1</v>
      </c>
      <c r="F2196" s="246" t="s">
        <v>2048</v>
      </c>
      <c r="G2196" s="243"/>
      <c r="H2196" s="245" t="s">
        <v>1</v>
      </c>
      <c r="I2196" s="247"/>
      <c r="J2196" s="243"/>
      <c r="K2196" s="243"/>
      <c r="L2196" s="248"/>
      <c r="M2196" s="249"/>
      <c r="N2196" s="250"/>
      <c r="O2196" s="250"/>
      <c r="P2196" s="250"/>
      <c r="Q2196" s="250"/>
      <c r="R2196" s="250"/>
      <c r="S2196" s="250"/>
      <c r="T2196" s="251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2" t="s">
        <v>178</v>
      </c>
      <c r="AU2196" s="252" t="s">
        <v>89</v>
      </c>
      <c r="AV2196" s="13" t="s">
        <v>87</v>
      </c>
      <c r="AW2196" s="13" t="s">
        <v>36</v>
      </c>
      <c r="AX2196" s="13" t="s">
        <v>79</v>
      </c>
      <c r="AY2196" s="252" t="s">
        <v>170</v>
      </c>
    </row>
    <row r="2197" s="14" customFormat="1">
      <c r="A2197" s="14"/>
      <c r="B2197" s="253"/>
      <c r="C2197" s="254"/>
      <c r="D2197" s="244" t="s">
        <v>178</v>
      </c>
      <c r="E2197" s="255" t="s">
        <v>1</v>
      </c>
      <c r="F2197" s="256" t="s">
        <v>2049</v>
      </c>
      <c r="G2197" s="254"/>
      <c r="H2197" s="257">
        <v>75.599999999999994</v>
      </c>
      <c r="I2197" s="258"/>
      <c r="J2197" s="254"/>
      <c r="K2197" s="254"/>
      <c r="L2197" s="259"/>
      <c r="M2197" s="260"/>
      <c r="N2197" s="261"/>
      <c r="O2197" s="261"/>
      <c r="P2197" s="261"/>
      <c r="Q2197" s="261"/>
      <c r="R2197" s="261"/>
      <c r="S2197" s="261"/>
      <c r="T2197" s="26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63" t="s">
        <v>178</v>
      </c>
      <c r="AU2197" s="263" t="s">
        <v>89</v>
      </c>
      <c r="AV2197" s="14" t="s">
        <v>89</v>
      </c>
      <c r="AW2197" s="14" t="s">
        <v>36</v>
      </c>
      <c r="AX2197" s="14" t="s">
        <v>79</v>
      </c>
      <c r="AY2197" s="263" t="s">
        <v>170</v>
      </c>
    </row>
    <row r="2198" s="15" customFormat="1">
      <c r="A2198" s="15"/>
      <c r="B2198" s="264"/>
      <c r="C2198" s="265"/>
      <c r="D2198" s="244" t="s">
        <v>178</v>
      </c>
      <c r="E2198" s="266" t="s">
        <v>1</v>
      </c>
      <c r="F2198" s="267" t="s">
        <v>183</v>
      </c>
      <c r="G2198" s="265"/>
      <c r="H2198" s="268">
        <v>75.599999999999994</v>
      </c>
      <c r="I2198" s="269"/>
      <c r="J2198" s="265"/>
      <c r="K2198" s="265"/>
      <c r="L2198" s="270"/>
      <c r="M2198" s="271"/>
      <c r="N2198" s="272"/>
      <c r="O2198" s="272"/>
      <c r="P2198" s="272"/>
      <c r="Q2198" s="272"/>
      <c r="R2198" s="272"/>
      <c r="S2198" s="272"/>
      <c r="T2198" s="273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74" t="s">
        <v>178</v>
      </c>
      <c r="AU2198" s="274" t="s">
        <v>89</v>
      </c>
      <c r="AV2198" s="15" t="s">
        <v>176</v>
      </c>
      <c r="AW2198" s="15" t="s">
        <v>36</v>
      </c>
      <c r="AX2198" s="15" t="s">
        <v>87</v>
      </c>
      <c r="AY2198" s="274" t="s">
        <v>170</v>
      </c>
    </row>
    <row r="2199" s="2" customFormat="1" ht="24.15" customHeight="1">
      <c r="A2199" s="39"/>
      <c r="B2199" s="40"/>
      <c r="C2199" s="286" t="s">
        <v>2050</v>
      </c>
      <c r="D2199" s="286" t="s">
        <v>312</v>
      </c>
      <c r="E2199" s="287" t="s">
        <v>2051</v>
      </c>
      <c r="F2199" s="288" t="s">
        <v>2052</v>
      </c>
      <c r="G2199" s="289" t="s">
        <v>590</v>
      </c>
      <c r="H2199" s="290">
        <v>2</v>
      </c>
      <c r="I2199" s="291"/>
      <c r="J2199" s="292">
        <f>ROUND(I2199*H2199,2)</f>
        <v>0</v>
      </c>
      <c r="K2199" s="293"/>
      <c r="L2199" s="294"/>
      <c r="M2199" s="295" t="s">
        <v>1</v>
      </c>
      <c r="N2199" s="296" t="s">
        <v>44</v>
      </c>
      <c r="O2199" s="92"/>
      <c r="P2199" s="238">
        <f>O2199*H2199</f>
        <v>0</v>
      </c>
      <c r="Q2199" s="238">
        <v>0.0276</v>
      </c>
      <c r="R2199" s="238">
        <f>Q2199*H2199</f>
        <v>0.055199999999999999</v>
      </c>
      <c r="S2199" s="238">
        <v>0</v>
      </c>
      <c r="T2199" s="239">
        <f>S2199*H2199</f>
        <v>0</v>
      </c>
      <c r="U2199" s="39"/>
      <c r="V2199" s="39"/>
      <c r="W2199" s="39"/>
      <c r="X2199" s="39"/>
      <c r="Y2199" s="39"/>
      <c r="Z2199" s="39"/>
      <c r="AA2199" s="39"/>
      <c r="AB2199" s="39"/>
      <c r="AC2199" s="39"/>
      <c r="AD2199" s="39"/>
      <c r="AE2199" s="39"/>
      <c r="AR2199" s="240" t="s">
        <v>366</v>
      </c>
      <c r="AT2199" s="240" t="s">
        <v>312</v>
      </c>
      <c r="AU2199" s="240" t="s">
        <v>89</v>
      </c>
      <c r="AY2199" s="18" t="s">
        <v>170</v>
      </c>
      <c r="BE2199" s="241">
        <f>IF(N2199="základní",J2199,0)</f>
        <v>0</v>
      </c>
      <c r="BF2199" s="241">
        <f>IF(N2199="snížená",J2199,0)</f>
        <v>0</v>
      </c>
      <c r="BG2199" s="241">
        <f>IF(N2199="zákl. přenesená",J2199,0)</f>
        <v>0</v>
      </c>
      <c r="BH2199" s="241">
        <f>IF(N2199="sníž. přenesená",J2199,0)</f>
        <v>0</v>
      </c>
      <c r="BI2199" s="241">
        <f>IF(N2199="nulová",J2199,0)</f>
        <v>0</v>
      </c>
      <c r="BJ2199" s="18" t="s">
        <v>87</v>
      </c>
      <c r="BK2199" s="241">
        <f>ROUND(I2199*H2199,2)</f>
        <v>0</v>
      </c>
      <c r="BL2199" s="18" t="s">
        <v>273</v>
      </c>
      <c r="BM2199" s="240" t="s">
        <v>2053</v>
      </c>
    </row>
    <row r="2200" s="2" customFormat="1" ht="24.15" customHeight="1">
      <c r="A2200" s="39"/>
      <c r="B2200" s="40"/>
      <c r="C2200" s="228" t="s">
        <v>2054</v>
      </c>
      <c r="D2200" s="228" t="s">
        <v>172</v>
      </c>
      <c r="E2200" s="229" t="s">
        <v>2055</v>
      </c>
      <c r="F2200" s="230" t="s">
        <v>2056</v>
      </c>
      <c r="G2200" s="231" t="s">
        <v>329</v>
      </c>
      <c r="H2200" s="232">
        <v>28.274999999999999</v>
      </c>
      <c r="I2200" s="233"/>
      <c r="J2200" s="234">
        <f>ROUND(I2200*H2200,2)</f>
        <v>0</v>
      </c>
      <c r="K2200" s="235"/>
      <c r="L2200" s="45"/>
      <c r="M2200" s="236" t="s">
        <v>1</v>
      </c>
      <c r="N2200" s="237" t="s">
        <v>44</v>
      </c>
      <c r="O2200" s="92"/>
      <c r="P2200" s="238">
        <f>O2200*H2200</f>
        <v>0</v>
      </c>
      <c r="Q2200" s="238">
        <v>5.0000000000000002E-05</v>
      </c>
      <c r="R2200" s="238">
        <f>Q2200*H2200</f>
        <v>0.0014137500000000001</v>
      </c>
      <c r="S2200" s="238">
        <v>0</v>
      </c>
      <c r="T2200" s="239">
        <f>S2200*H2200</f>
        <v>0</v>
      </c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R2200" s="240" t="s">
        <v>273</v>
      </c>
      <c r="AT2200" s="240" t="s">
        <v>172</v>
      </c>
      <c r="AU2200" s="240" t="s">
        <v>89</v>
      </c>
      <c r="AY2200" s="18" t="s">
        <v>170</v>
      </c>
      <c r="BE2200" s="241">
        <f>IF(N2200="základní",J2200,0)</f>
        <v>0</v>
      </c>
      <c r="BF2200" s="241">
        <f>IF(N2200="snížená",J2200,0)</f>
        <v>0</v>
      </c>
      <c r="BG2200" s="241">
        <f>IF(N2200="zákl. přenesená",J2200,0)</f>
        <v>0</v>
      </c>
      <c r="BH2200" s="241">
        <f>IF(N2200="sníž. přenesená",J2200,0)</f>
        <v>0</v>
      </c>
      <c r="BI2200" s="241">
        <f>IF(N2200="nulová",J2200,0)</f>
        <v>0</v>
      </c>
      <c r="BJ2200" s="18" t="s">
        <v>87</v>
      </c>
      <c r="BK2200" s="241">
        <f>ROUND(I2200*H2200,2)</f>
        <v>0</v>
      </c>
      <c r="BL2200" s="18" t="s">
        <v>273</v>
      </c>
      <c r="BM2200" s="240" t="s">
        <v>2057</v>
      </c>
    </row>
    <row r="2201" s="13" customFormat="1">
      <c r="A2201" s="13"/>
      <c r="B2201" s="242"/>
      <c r="C2201" s="243"/>
      <c r="D2201" s="244" t="s">
        <v>178</v>
      </c>
      <c r="E2201" s="245" t="s">
        <v>1</v>
      </c>
      <c r="F2201" s="246" t="s">
        <v>2058</v>
      </c>
      <c r="G2201" s="243"/>
      <c r="H2201" s="245" t="s">
        <v>1</v>
      </c>
      <c r="I2201" s="247"/>
      <c r="J2201" s="243"/>
      <c r="K2201" s="243"/>
      <c r="L2201" s="248"/>
      <c r="M2201" s="249"/>
      <c r="N2201" s="250"/>
      <c r="O2201" s="250"/>
      <c r="P2201" s="250"/>
      <c r="Q2201" s="250"/>
      <c r="R2201" s="250"/>
      <c r="S2201" s="250"/>
      <c r="T2201" s="25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2" t="s">
        <v>178</v>
      </c>
      <c r="AU2201" s="252" t="s">
        <v>89</v>
      </c>
      <c r="AV2201" s="13" t="s">
        <v>87</v>
      </c>
      <c r="AW2201" s="13" t="s">
        <v>36</v>
      </c>
      <c r="AX2201" s="13" t="s">
        <v>79</v>
      </c>
      <c r="AY2201" s="252" t="s">
        <v>170</v>
      </c>
    </row>
    <row r="2202" s="13" customFormat="1">
      <c r="A2202" s="13"/>
      <c r="B2202" s="242"/>
      <c r="C2202" s="243"/>
      <c r="D2202" s="244" t="s">
        <v>178</v>
      </c>
      <c r="E2202" s="245" t="s">
        <v>1</v>
      </c>
      <c r="F2202" s="246" t="s">
        <v>2059</v>
      </c>
      <c r="G2202" s="243"/>
      <c r="H2202" s="245" t="s">
        <v>1</v>
      </c>
      <c r="I2202" s="247"/>
      <c r="J2202" s="243"/>
      <c r="K2202" s="243"/>
      <c r="L2202" s="248"/>
      <c r="M2202" s="249"/>
      <c r="N2202" s="250"/>
      <c r="O2202" s="250"/>
      <c r="P2202" s="250"/>
      <c r="Q2202" s="250"/>
      <c r="R2202" s="250"/>
      <c r="S2202" s="250"/>
      <c r="T2202" s="251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2" t="s">
        <v>178</v>
      </c>
      <c r="AU2202" s="252" t="s">
        <v>89</v>
      </c>
      <c r="AV2202" s="13" t="s">
        <v>87</v>
      </c>
      <c r="AW2202" s="13" t="s">
        <v>36</v>
      </c>
      <c r="AX2202" s="13" t="s">
        <v>79</v>
      </c>
      <c r="AY2202" s="252" t="s">
        <v>170</v>
      </c>
    </row>
    <row r="2203" s="14" customFormat="1">
      <c r="A2203" s="14"/>
      <c r="B2203" s="253"/>
      <c r="C2203" s="254"/>
      <c r="D2203" s="244" t="s">
        <v>178</v>
      </c>
      <c r="E2203" s="255" t="s">
        <v>1</v>
      </c>
      <c r="F2203" s="256" t="s">
        <v>2060</v>
      </c>
      <c r="G2203" s="254"/>
      <c r="H2203" s="257">
        <v>28.274999999999999</v>
      </c>
      <c r="I2203" s="258"/>
      <c r="J2203" s="254"/>
      <c r="K2203" s="254"/>
      <c r="L2203" s="259"/>
      <c r="M2203" s="260"/>
      <c r="N2203" s="261"/>
      <c r="O2203" s="261"/>
      <c r="P2203" s="261"/>
      <c r="Q2203" s="261"/>
      <c r="R2203" s="261"/>
      <c r="S2203" s="261"/>
      <c r="T2203" s="26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3" t="s">
        <v>178</v>
      </c>
      <c r="AU2203" s="263" t="s">
        <v>89</v>
      </c>
      <c r="AV2203" s="14" t="s">
        <v>89</v>
      </c>
      <c r="AW2203" s="14" t="s">
        <v>36</v>
      </c>
      <c r="AX2203" s="14" t="s">
        <v>79</v>
      </c>
      <c r="AY2203" s="263" t="s">
        <v>170</v>
      </c>
    </row>
    <row r="2204" s="15" customFormat="1">
      <c r="A2204" s="15"/>
      <c r="B2204" s="264"/>
      <c r="C2204" s="265"/>
      <c r="D2204" s="244" t="s">
        <v>178</v>
      </c>
      <c r="E2204" s="266" t="s">
        <v>1</v>
      </c>
      <c r="F2204" s="267" t="s">
        <v>183</v>
      </c>
      <c r="G2204" s="265"/>
      <c r="H2204" s="268">
        <v>28.274999999999999</v>
      </c>
      <c r="I2204" s="269"/>
      <c r="J2204" s="265"/>
      <c r="K2204" s="265"/>
      <c r="L2204" s="270"/>
      <c r="M2204" s="271"/>
      <c r="N2204" s="272"/>
      <c r="O2204" s="272"/>
      <c r="P2204" s="272"/>
      <c r="Q2204" s="272"/>
      <c r="R2204" s="272"/>
      <c r="S2204" s="272"/>
      <c r="T2204" s="273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74" t="s">
        <v>178</v>
      </c>
      <c r="AU2204" s="274" t="s">
        <v>89</v>
      </c>
      <c r="AV2204" s="15" t="s">
        <v>176</v>
      </c>
      <c r="AW2204" s="15" t="s">
        <v>36</v>
      </c>
      <c r="AX2204" s="15" t="s">
        <v>87</v>
      </c>
      <c r="AY2204" s="274" t="s">
        <v>170</v>
      </c>
    </row>
    <row r="2205" s="2" customFormat="1" ht="24.15" customHeight="1">
      <c r="A2205" s="39"/>
      <c r="B2205" s="40"/>
      <c r="C2205" s="286" t="s">
        <v>2061</v>
      </c>
      <c r="D2205" s="286" t="s">
        <v>312</v>
      </c>
      <c r="E2205" s="287" t="s">
        <v>2062</v>
      </c>
      <c r="F2205" s="288" t="s">
        <v>2063</v>
      </c>
      <c r="G2205" s="289" t="s">
        <v>290</v>
      </c>
      <c r="H2205" s="290">
        <v>0.028000000000000001</v>
      </c>
      <c r="I2205" s="291"/>
      <c r="J2205" s="292">
        <f>ROUND(I2205*H2205,2)</f>
        <v>0</v>
      </c>
      <c r="K2205" s="293"/>
      <c r="L2205" s="294"/>
      <c r="M2205" s="295" t="s">
        <v>1</v>
      </c>
      <c r="N2205" s="296" t="s">
        <v>44</v>
      </c>
      <c r="O2205" s="92"/>
      <c r="P2205" s="238">
        <f>O2205*H2205</f>
        <v>0</v>
      </c>
      <c r="Q2205" s="238">
        <v>1</v>
      </c>
      <c r="R2205" s="238">
        <f>Q2205*H2205</f>
        <v>0.028000000000000001</v>
      </c>
      <c r="S2205" s="238">
        <v>0</v>
      </c>
      <c r="T2205" s="239">
        <f>S2205*H2205</f>
        <v>0</v>
      </c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R2205" s="240" t="s">
        <v>366</v>
      </c>
      <c r="AT2205" s="240" t="s">
        <v>312</v>
      </c>
      <c r="AU2205" s="240" t="s">
        <v>89</v>
      </c>
      <c r="AY2205" s="18" t="s">
        <v>170</v>
      </c>
      <c r="BE2205" s="241">
        <f>IF(N2205="základní",J2205,0)</f>
        <v>0</v>
      </c>
      <c r="BF2205" s="241">
        <f>IF(N2205="snížená",J2205,0)</f>
        <v>0</v>
      </c>
      <c r="BG2205" s="241">
        <f>IF(N2205="zákl. přenesená",J2205,0)</f>
        <v>0</v>
      </c>
      <c r="BH2205" s="241">
        <f>IF(N2205="sníž. přenesená",J2205,0)</f>
        <v>0</v>
      </c>
      <c r="BI2205" s="241">
        <f>IF(N2205="nulová",J2205,0)</f>
        <v>0</v>
      </c>
      <c r="BJ2205" s="18" t="s">
        <v>87</v>
      </c>
      <c r="BK2205" s="241">
        <f>ROUND(I2205*H2205,2)</f>
        <v>0</v>
      </c>
      <c r="BL2205" s="18" t="s">
        <v>273</v>
      </c>
      <c r="BM2205" s="240" t="s">
        <v>2064</v>
      </c>
    </row>
    <row r="2206" s="13" customFormat="1">
      <c r="A2206" s="13"/>
      <c r="B2206" s="242"/>
      <c r="C2206" s="243"/>
      <c r="D2206" s="244" t="s">
        <v>178</v>
      </c>
      <c r="E2206" s="245" t="s">
        <v>1</v>
      </c>
      <c r="F2206" s="246" t="s">
        <v>2058</v>
      </c>
      <c r="G2206" s="243"/>
      <c r="H2206" s="245" t="s">
        <v>1</v>
      </c>
      <c r="I2206" s="247"/>
      <c r="J2206" s="243"/>
      <c r="K2206" s="243"/>
      <c r="L2206" s="248"/>
      <c r="M2206" s="249"/>
      <c r="N2206" s="250"/>
      <c r="O2206" s="250"/>
      <c r="P2206" s="250"/>
      <c r="Q2206" s="250"/>
      <c r="R2206" s="250"/>
      <c r="S2206" s="250"/>
      <c r="T2206" s="251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2" t="s">
        <v>178</v>
      </c>
      <c r="AU2206" s="252" t="s">
        <v>89</v>
      </c>
      <c r="AV2206" s="13" t="s">
        <v>87</v>
      </c>
      <c r="AW2206" s="13" t="s">
        <v>36</v>
      </c>
      <c r="AX2206" s="13" t="s">
        <v>79</v>
      </c>
      <c r="AY2206" s="252" t="s">
        <v>170</v>
      </c>
    </row>
    <row r="2207" s="13" customFormat="1">
      <c r="A2207" s="13"/>
      <c r="B2207" s="242"/>
      <c r="C2207" s="243"/>
      <c r="D2207" s="244" t="s">
        <v>178</v>
      </c>
      <c r="E2207" s="245" t="s">
        <v>1</v>
      </c>
      <c r="F2207" s="246" t="s">
        <v>2059</v>
      </c>
      <c r="G2207" s="243"/>
      <c r="H2207" s="245" t="s">
        <v>1</v>
      </c>
      <c r="I2207" s="247"/>
      <c r="J2207" s="243"/>
      <c r="K2207" s="243"/>
      <c r="L2207" s="248"/>
      <c r="M2207" s="249"/>
      <c r="N2207" s="250"/>
      <c r="O2207" s="250"/>
      <c r="P2207" s="250"/>
      <c r="Q2207" s="250"/>
      <c r="R2207" s="250"/>
      <c r="S2207" s="250"/>
      <c r="T2207" s="251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2" t="s">
        <v>178</v>
      </c>
      <c r="AU2207" s="252" t="s">
        <v>89</v>
      </c>
      <c r="AV2207" s="13" t="s">
        <v>87</v>
      </c>
      <c r="AW2207" s="13" t="s">
        <v>36</v>
      </c>
      <c r="AX2207" s="13" t="s">
        <v>79</v>
      </c>
      <c r="AY2207" s="252" t="s">
        <v>170</v>
      </c>
    </row>
    <row r="2208" s="14" customFormat="1">
      <c r="A2208" s="14"/>
      <c r="B2208" s="253"/>
      <c r="C2208" s="254"/>
      <c r="D2208" s="244" t="s">
        <v>178</v>
      </c>
      <c r="E2208" s="255" t="s">
        <v>1</v>
      </c>
      <c r="F2208" s="256" t="s">
        <v>2065</v>
      </c>
      <c r="G2208" s="254"/>
      <c r="H2208" s="257">
        <v>0.028000000000000001</v>
      </c>
      <c r="I2208" s="258"/>
      <c r="J2208" s="254"/>
      <c r="K2208" s="254"/>
      <c r="L2208" s="259"/>
      <c r="M2208" s="260"/>
      <c r="N2208" s="261"/>
      <c r="O2208" s="261"/>
      <c r="P2208" s="261"/>
      <c r="Q2208" s="261"/>
      <c r="R2208" s="261"/>
      <c r="S2208" s="261"/>
      <c r="T2208" s="26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3" t="s">
        <v>178</v>
      </c>
      <c r="AU2208" s="263" t="s">
        <v>89</v>
      </c>
      <c r="AV2208" s="14" t="s">
        <v>89</v>
      </c>
      <c r="AW2208" s="14" t="s">
        <v>36</v>
      </c>
      <c r="AX2208" s="14" t="s">
        <v>79</v>
      </c>
      <c r="AY2208" s="263" t="s">
        <v>170</v>
      </c>
    </row>
    <row r="2209" s="15" customFormat="1">
      <c r="A2209" s="15"/>
      <c r="B2209" s="264"/>
      <c r="C2209" s="265"/>
      <c r="D2209" s="244" t="s">
        <v>178</v>
      </c>
      <c r="E2209" s="266" t="s">
        <v>1</v>
      </c>
      <c r="F2209" s="267" t="s">
        <v>183</v>
      </c>
      <c r="G2209" s="265"/>
      <c r="H2209" s="268">
        <v>0.028000000000000001</v>
      </c>
      <c r="I2209" s="269"/>
      <c r="J2209" s="265"/>
      <c r="K2209" s="265"/>
      <c r="L2209" s="270"/>
      <c r="M2209" s="271"/>
      <c r="N2209" s="272"/>
      <c r="O2209" s="272"/>
      <c r="P2209" s="272"/>
      <c r="Q2209" s="272"/>
      <c r="R2209" s="272"/>
      <c r="S2209" s="272"/>
      <c r="T2209" s="273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74" t="s">
        <v>178</v>
      </c>
      <c r="AU2209" s="274" t="s">
        <v>89</v>
      </c>
      <c r="AV2209" s="15" t="s">
        <v>176</v>
      </c>
      <c r="AW2209" s="15" t="s">
        <v>36</v>
      </c>
      <c r="AX2209" s="15" t="s">
        <v>87</v>
      </c>
      <c r="AY2209" s="274" t="s">
        <v>170</v>
      </c>
    </row>
    <row r="2210" s="2" customFormat="1" ht="24.15" customHeight="1">
      <c r="A2210" s="39"/>
      <c r="B2210" s="40"/>
      <c r="C2210" s="228" t="s">
        <v>2066</v>
      </c>
      <c r="D2210" s="228" t="s">
        <v>172</v>
      </c>
      <c r="E2210" s="229" t="s">
        <v>2067</v>
      </c>
      <c r="F2210" s="230" t="s">
        <v>2068</v>
      </c>
      <c r="G2210" s="231" t="s">
        <v>175</v>
      </c>
      <c r="H2210" s="232">
        <v>1.5</v>
      </c>
      <c r="I2210" s="233"/>
      <c r="J2210" s="234">
        <f>ROUND(I2210*H2210,2)</f>
        <v>0</v>
      </c>
      <c r="K2210" s="235"/>
      <c r="L2210" s="45"/>
      <c r="M2210" s="236" t="s">
        <v>1</v>
      </c>
      <c r="N2210" s="237" t="s">
        <v>44</v>
      </c>
      <c r="O2210" s="92"/>
      <c r="P2210" s="238">
        <f>O2210*H2210</f>
        <v>0</v>
      </c>
      <c r="Q2210" s="238">
        <v>0.0019300000000000001</v>
      </c>
      <c r="R2210" s="238">
        <f>Q2210*H2210</f>
        <v>0.002895</v>
      </c>
      <c r="S2210" s="238">
        <v>0</v>
      </c>
      <c r="T2210" s="239">
        <f>S2210*H2210</f>
        <v>0</v>
      </c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R2210" s="240" t="s">
        <v>273</v>
      </c>
      <c r="AT2210" s="240" t="s">
        <v>172</v>
      </c>
      <c r="AU2210" s="240" t="s">
        <v>89</v>
      </c>
      <c r="AY2210" s="18" t="s">
        <v>170</v>
      </c>
      <c r="BE2210" s="241">
        <f>IF(N2210="základní",J2210,0)</f>
        <v>0</v>
      </c>
      <c r="BF2210" s="241">
        <f>IF(N2210="snížená",J2210,0)</f>
        <v>0</v>
      </c>
      <c r="BG2210" s="241">
        <f>IF(N2210="zákl. přenesená",J2210,0)</f>
        <v>0</v>
      </c>
      <c r="BH2210" s="241">
        <f>IF(N2210="sníž. přenesená",J2210,0)</f>
        <v>0</v>
      </c>
      <c r="BI2210" s="241">
        <f>IF(N2210="nulová",J2210,0)</f>
        <v>0</v>
      </c>
      <c r="BJ2210" s="18" t="s">
        <v>87</v>
      </c>
      <c r="BK2210" s="241">
        <f>ROUND(I2210*H2210,2)</f>
        <v>0</v>
      </c>
      <c r="BL2210" s="18" t="s">
        <v>273</v>
      </c>
      <c r="BM2210" s="240" t="s">
        <v>2069</v>
      </c>
    </row>
    <row r="2211" s="13" customFormat="1">
      <c r="A2211" s="13"/>
      <c r="B2211" s="242"/>
      <c r="C2211" s="243"/>
      <c r="D2211" s="244" t="s">
        <v>178</v>
      </c>
      <c r="E2211" s="245" t="s">
        <v>1</v>
      </c>
      <c r="F2211" s="246" t="s">
        <v>2058</v>
      </c>
      <c r="G2211" s="243"/>
      <c r="H2211" s="245" t="s">
        <v>1</v>
      </c>
      <c r="I2211" s="247"/>
      <c r="J2211" s="243"/>
      <c r="K2211" s="243"/>
      <c r="L2211" s="248"/>
      <c r="M2211" s="249"/>
      <c r="N2211" s="250"/>
      <c r="O2211" s="250"/>
      <c r="P2211" s="250"/>
      <c r="Q2211" s="250"/>
      <c r="R2211" s="250"/>
      <c r="S2211" s="250"/>
      <c r="T2211" s="251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52" t="s">
        <v>178</v>
      </c>
      <c r="AU2211" s="252" t="s">
        <v>89</v>
      </c>
      <c r="AV2211" s="13" t="s">
        <v>87</v>
      </c>
      <c r="AW2211" s="13" t="s">
        <v>36</v>
      </c>
      <c r="AX2211" s="13" t="s">
        <v>79</v>
      </c>
      <c r="AY2211" s="252" t="s">
        <v>170</v>
      </c>
    </row>
    <row r="2212" s="13" customFormat="1">
      <c r="A2212" s="13"/>
      <c r="B2212" s="242"/>
      <c r="C2212" s="243"/>
      <c r="D2212" s="244" t="s">
        <v>178</v>
      </c>
      <c r="E2212" s="245" t="s">
        <v>1</v>
      </c>
      <c r="F2212" s="246" t="s">
        <v>2059</v>
      </c>
      <c r="G2212" s="243"/>
      <c r="H2212" s="245" t="s">
        <v>1</v>
      </c>
      <c r="I2212" s="247"/>
      <c r="J2212" s="243"/>
      <c r="K2212" s="243"/>
      <c r="L2212" s="248"/>
      <c r="M2212" s="249"/>
      <c r="N2212" s="250"/>
      <c r="O2212" s="250"/>
      <c r="P2212" s="250"/>
      <c r="Q2212" s="250"/>
      <c r="R2212" s="250"/>
      <c r="S2212" s="250"/>
      <c r="T2212" s="25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2" t="s">
        <v>178</v>
      </c>
      <c r="AU2212" s="252" t="s">
        <v>89</v>
      </c>
      <c r="AV2212" s="13" t="s">
        <v>87</v>
      </c>
      <c r="AW2212" s="13" t="s">
        <v>36</v>
      </c>
      <c r="AX2212" s="13" t="s">
        <v>79</v>
      </c>
      <c r="AY2212" s="252" t="s">
        <v>170</v>
      </c>
    </row>
    <row r="2213" s="14" customFormat="1">
      <c r="A2213" s="14"/>
      <c r="B2213" s="253"/>
      <c r="C2213" s="254"/>
      <c r="D2213" s="244" t="s">
        <v>178</v>
      </c>
      <c r="E2213" s="255" t="s">
        <v>1</v>
      </c>
      <c r="F2213" s="256" t="s">
        <v>2070</v>
      </c>
      <c r="G2213" s="254"/>
      <c r="H2213" s="257">
        <v>1.5</v>
      </c>
      <c r="I2213" s="258"/>
      <c r="J2213" s="254"/>
      <c r="K2213" s="254"/>
      <c r="L2213" s="259"/>
      <c r="M2213" s="260"/>
      <c r="N2213" s="261"/>
      <c r="O2213" s="261"/>
      <c r="P2213" s="261"/>
      <c r="Q2213" s="261"/>
      <c r="R2213" s="261"/>
      <c r="S2213" s="261"/>
      <c r="T2213" s="26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3" t="s">
        <v>178</v>
      </c>
      <c r="AU2213" s="263" t="s">
        <v>89</v>
      </c>
      <c r="AV2213" s="14" t="s">
        <v>89</v>
      </c>
      <c r="AW2213" s="14" t="s">
        <v>36</v>
      </c>
      <c r="AX2213" s="14" t="s">
        <v>79</v>
      </c>
      <c r="AY2213" s="263" t="s">
        <v>170</v>
      </c>
    </row>
    <row r="2214" s="15" customFormat="1">
      <c r="A2214" s="15"/>
      <c r="B2214" s="264"/>
      <c r="C2214" s="265"/>
      <c r="D2214" s="244" t="s">
        <v>178</v>
      </c>
      <c r="E2214" s="266" t="s">
        <v>1</v>
      </c>
      <c r="F2214" s="267" t="s">
        <v>183</v>
      </c>
      <c r="G2214" s="265"/>
      <c r="H2214" s="268">
        <v>1.5</v>
      </c>
      <c r="I2214" s="269"/>
      <c r="J2214" s="265"/>
      <c r="K2214" s="265"/>
      <c r="L2214" s="270"/>
      <c r="M2214" s="271"/>
      <c r="N2214" s="272"/>
      <c r="O2214" s="272"/>
      <c r="P2214" s="272"/>
      <c r="Q2214" s="272"/>
      <c r="R2214" s="272"/>
      <c r="S2214" s="272"/>
      <c r="T2214" s="273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74" t="s">
        <v>178</v>
      </c>
      <c r="AU2214" s="274" t="s">
        <v>89</v>
      </c>
      <c r="AV2214" s="15" t="s">
        <v>176</v>
      </c>
      <c r="AW2214" s="15" t="s">
        <v>36</v>
      </c>
      <c r="AX2214" s="15" t="s">
        <v>87</v>
      </c>
      <c r="AY2214" s="274" t="s">
        <v>170</v>
      </c>
    </row>
    <row r="2215" s="2" customFormat="1" ht="14.4" customHeight="1">
      <c r="A2215" s="39"/>
      <c r="B2215" s="40"/>
      <c r="C2215" s="228" t="s">
        <v>2071</v>
      </c>
      <c r="D2215" s="228" t="s">
        <v>172</v>
      </c>
      <c r="E2215" s="229" t="s">
        <v>2072</v>
      </c>
      <c r="F2215" s="230" t="s">
        <v>2073</v>
      </c>
      <c r="G2215" s="231" t="s">
        <v>1337</v>
      </c>
      <c r="H2215" s="232">
        <v>1</v>
      </c>
      <c r="I2215" s="233"/>
      <c r="J2215" s="234">
        <f>ROUND(I2215*H2215,2)</f>
        <v>0</v>
      </c>
      <c r="K2215" s="235"/>
      <c r="L2215" s="45"/>
      <c r="M2215" s="236" t="s">
        <v>1</v>
      </c>
      <c r="N2215" s="237" t="s">
        <v>44</v>
      </c>
      <c r="O2215" s="92"/>
      <c r="P2215" s="238">
        <f>O2215*H2215</f>
        <v>0</v>
      </c>
      <c r="Q2215" s="238">
        <v>0</v>
      </c>
      <c r="R2215" s="238">
        <f>Q2215*H2215</f>
        <v>0</v>
      </c>
      <c r="S2215" s="238">
        <v>0</v>
      </c>
      <c r="T2215" s="239">
        <f>S2215*H2215</f>
        <v>0</v>
      </c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R2215" s="240" t="s">
        <v>273</v>
      </c>
      <c r="AT2215" s="240" t="s">
        <v>172</v>
      </c>
      <c r="AU2215" s="240" t="s">
        <v>89</v>
      </c>
      <c r="AY2215" s="18" t="s">
        <v>170</v>
      </c>
      <c r="BE2215" s="241">
        <f>IF(N2215="základní",J2215,0)</f>
        <v>0</v>
      </c>
      <c r="BF2215" s="241">
        <f>IF(N2215="snížená",J2215,0)</f>
        <v>0</v>
      </c>
      <c r="BG2215" s="241">
        <f>IF(N2215="zákl. přenesená",J2215,0)</f>
        <v>0</v>
      </c>
      <c r="BH2215" s="241">
        <f>IF(N2215="sníž. přenesená",J2215,0)</f>
        <v>0</v>
      </c>
      <c r="BI2215" s="241">
        <f>IF(N2215="nulová",J2215,0)</f>
        <v>0</v>
      </c>
      <c r="BJ2215" s="18" t="s">
        <v>87</v>
      </c>
      <c r="BK2215" s="241">
        <f>ROUND(I2215*H2215,2)</f>
        <v>0</v>
      </c>
      <c r="BL2215" s="18" t="s">
        <v>273</v>
      </c>
      <c r="BM2215" s="240" t="s">
        <v>2074</v>
      </c>
    </row>
    <row r="2216" s="13" customFormat="1">
      <c r="A2216" s="13"/>
      <c r="B2216" s="242"/>
      <c r="C2216" s="243"/>
      <c r="D2216" s="244" t="s">
        <v>178</v>
      </c>
      <c r="E2216" s="245" t="s">
        <v>1</v>
      </c>
      <c r="F2216" s="246" t="s">
        <v>2075</v>
      </c>
      <c r="G2216" s="243"/>
      <c r="H2216" s="245" t="s">
        <v>1</v>
      </c>
      <c r="I2216" s="247"/>
      <c r="J2216" s="243"/>
      <c r="K2216" s="243"/>
      <c r="L2216" s="248"/>
      <c r="M2216" s="249"/>
      <c r="N2216" s="250"/>
      <c r="O2216" s="250"/>
      <c r="P2216" s="250"/>
      <c r="Q2216" s="250"/>
      <c r="R2216" s="250"/>
      <c r="S2216" s="250"/>
      <c r="T2216" s="251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2" t="s">
        <v>178</v>
      </c>
      <c r="AU2216" s="252" t="s">
        <v>89</v>
      </c>
      <c r="AV2216" s="13" t="s">
        <v>87</v>
      </c>
      <c r="AW2216" s="13" t="s">
        <v>36</v>
      </c>
      <c r="AX2216" s="13" t="s">
        <v>79</v>
      </c>
      <c r="AY2216" s="252" t="s">
        <v>170</v>
      </c>
    </row>
    <row r="2217" s="14" customFormat="1">
      <c r="A2217" s="14"/>
      <c r="B2217" s="253"/>
      <c r="C2217" s="254"/>
      <c r="D2217" s="244" t="s">
        <v>178</v>
      </c>
      <c r="E2217" s="255" t="s">
        <v>1</v>
      </c>
      <c r="F2217" s="256" t="s">
        <v>87</v>
      </c>
      <c r="G2217" s="254"/>
      <c r="H2217" s="257">
        <v>1</v>
      </c>
      <c r="I2217" s="258"/>
      <c r="J2217" s="254"/>
      <c r="K2217" s="254"/>
      <c r="L2217" s="259"/>
      <c r="M2217" s="260"/>
      <c r="N2217" s="261"/>
      <c r="O2217" s="261"/>
      <c r="P2217" s="261"/>
      <c r="Q2217" s="261"/>
      <c r="R2217" s="261"/>
      <c r="S2217" s="261"/>
      <c r="T2217" s="26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3" t="s">
        <v>178</v>
      </c>
      <c r="AU2217" s="263" t="s">
        <v>89</v>
      </c>
      <c r="AV2217" s="14" t="s">
        <v>89</v>
      </c>
      <c r="AW2217" s="14" t="s">
        <v>36</v>
      </c>
      <c r="AX2217" s="14" t="s">
        <v>79</v>
      </c>
      <c r="AY2217" s="263" t="s">
        <v>170</v>
      </c>
    </row>
    <row r="2218" s="15" customFormat="1">
      <c r="A2218" s="15"/>
      <c r="B2218" s="264"/>
      <c r="C2218" s="265"/>
      <c r="D2218" s="244" t="s">
        <v>178</v>
      </c>
      <c r="E2218" s="266" t="s">
        <v>1</v>
      </c>
      <c r="F2218" s="267" t="s">
        <v>183</v>
      </c>
      <c r="G2218" s="265"/>
      <c r="H2218" s="268">
        <v>1</v>
      </c>
      <c r="I2218" s="269"/>
      <c r="J2218" s="265"/>
      <c r="K2218" s="265"/>
      <c r="L2218" s="270"/>
      <c r="M2218" s="271"/>
      <c r="N2218" s="272"/>
      <c r="O2218" s="272"/>
      <c r="P2218" s="272"/>
      <c r="Q2218" s="272"/>
      <c r="R2218" s="272"/>
      <c r="S2218" s="272"/>
      <c r="T2218" s="273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T2218" s="274" t="s">
        <v>178</v>
      </c>
      <c r="AU2218" s="274" t="s">
        <v>89</v>
      </c>
      <c r="AV2218" s="15" t="s">
        <v>176</v>
      </c>
      <c r="AW2218" s="15" t="s">
        <v>36</v>
      </c>
      <c r="AX2218" s="15" t="s">
        <v>87</v>
      </c>
      <c r="AY2218" s="274" t="s">
        <v>170</v>
      </c>
    </row>
    <row r="2219" s="2" customFormat="1" ht="24.15" customHeight="1">
      <c r="A2219" s="39"/>
      <c r="B2219" s="40"/>
      <c r="C2219" s="228" t="s">
        <v>2076</v>
      </c>
      <c r="D2219" s="228" t="s">
        <v>172</v>
      </c>
      <c r="E2219" s="229" t="s">
        <v>2077</v>
      </c>
      <c r="F2219" s="230" t="s">
        <v>2078</v>
      </c>
      <c r="G2219" s="231" t="s">
        <v>1568</v>
      </c>
      <c r="H2219" s="297"/>
      <c r="I2219" s="233"/>
      <c r="J2219" s="234">
        <f>ROUND(I2219*H2219,2)</f>
        <v>0</v>
      </c>
      <c r="K2219" s="235"/>
      <c r="L2219" s="45"/>
      <c r="M2219" s="236" t="s">
        <v>1</v>
      </c>
      <c r="N2219" s="237" t="s">
        <v>44</v>
      </c>
      <c r="O2219" s="92"/>
      <c r="P2219" s="238">
        <f>O2219*H2219</f>
        <v>0</v>
      </c>
      <c r="Q2219" s="238">
        <v>0</v>
      </c>
      <c r="R2219" s="238">
        <f>Q2219*H2219</f>
        <v>0</v>
      </c>
      <c r="S2219" s="238">
        <v>0</v>
      </c>
      <c r="T2219" s="239">
        <f>S2219*H2219</f>
        <v>0</v>
      </c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39"/>
      <c r="AE2219" s="39"/>
      <c r="AR2219" s="240" t="s">
        <v>273</v>
      </c>
      <c r="AT2219" s="240" t="s">
        <v>172</v>
      </c>
      <c r="AU2219" s="240" t="s">
        <v>89</v>
      </c>
      <c r="AY2219" s="18" t="s">
        <v>170</v>
      </c>
      <c r="BE2219" s="241">
        <f>IF(N2219="základní",J2219,0)</f>
        <v>0</v>
      </c>
      <c r="BF2219" s="241">
        <f>IF(N2219="snížená",J2219,0)</f>
        <v>0</v>
      </c>
      <c r="BG2219" s="241">
        <f>IF(N2219="zákl. přenesená",J2219,0)</f>
        <v>0</v>
      </c>
      <c r="BH2219" s="241">
        <f>IF(N2219="sníž. přenesená",J2219,0)</f>
        <v>0</v>
      </c>
      <c r="BI2219" s="241">
        <f>IF(N2219="nulová",J2219,0)</f>
        <v>0</v>
      </c>
      <c r="BJ2219" s="18" t="s">
        <v>87</v>
      </c>
      <c r="BK2219" s="241">
        <f>ROUND(I2219*H2219,2)</f>
        <v>0</v>
      </c>
      <c r="BL2219" s="18" t="s">
        <v>273</v>
      </c>
      <c r="BM2219" s="240" t="s">
        <v>2079</v>
      </c>
    </row>
    <row r="2220" s="12" customFormat="1" ht="22.8" customHeight="1">
      <c r="A2220" s="12"/>
      <c r="B2220" s="212"/>
      <c r="C2220" s="213"/>
      <c r="D2220" s="214" t="s">
        <v>78</v>
      </c>
      <c r="E2220" s="226" t="s">
        <v>2080</v>
      </c>
      <c r="F2220" s="226" t="s">
        <v>2081</v>
      </c>
      <c r="G2220" s="213"/>
      <c r="H2220" s="213"/>
      <c r="I2220" s="216"/>
      <c r="J2220" s="227">
        <f>BK2220</f>
        <v>0</v>
      </c>
      <c r="K2220" s="213"/>
      <c r="L2220" s="218"/>
      <c r="M2220" s="219"/>
      <c r="N2220" s="220"/>
      <c r="O2220" s="220"/>
      <c r="P2220" s="221">
        <f>SUM(P2221:P2379)</f>
        <v>0</v>
      </c>
      <c r="Q2220" s="220"/>
      <c r="R2220" s="221">
        <f>SUM(R2221:R2379)</f>
        <v>5.6994707500000006</v>
      </c>
      <c r="S2220" s="220"/>
      <c r="T2220" s="222">
        <f>SUM(T2221:T2379)</f>
        <v>0</v>
      </c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R2220" s="223" t="s">
        <v>89</v>
      </c>
      <c r="AT2220" s="224" t="s">
        <v>78</v>
      </c>
      <c r="AU2220" s="224" t="s">
        <v>87</v>
      </c>
      <c r="AY2220" s="223" t="s">
        <v>170</v>
      </c>
      <c r="BK2220" s="225">
        <f>SUM(BK2221:BK2379)</f>
        <v>0</v>
      </c>
    </row>
    <row r="2221" s="2" customFormat="1" ht="14.4" customHeight="1">
      <c r="A2221" s="39"/>
      <c r="B2221" s="40"/>
      <c r="C2221" s="228" t="s">
        <v>2082</v>
      </c>
      <c r="D2221" s="228" t="s">
        <v>172</v>
      </c>
      <c r="E2221" s="229" t="s">
        <v>2083</v>
      </c>
      <c r="F2221" s="230" t="s">
        <v>2084</v>
      </c>
      <c r="G2221" s="231" t="s">
        <v>175</v>
      </c>
      <c r="H2221" s="232">
        <v>174.57400000000001</v>
      </c>
      <c r="I2221" s="233"/>
      <c r="J2221" s="234">
        <f>ROUND(I2221*H2221,2)</f>
        <v>0</v>
      </c>
      <c r="K2221" s="235"/>
      <c r="L2221" s="45"/>
      <c r="M2221" s="236" t="s">
        <v>1</v>
      </c>
      <c r="N2221" s="237" t="s">
        <v>44</v>
      </c>
      <c r="O2221" s="92"/>
      <c r="P2221" s="238">
        <f>O2221*H2221</f>
        <v>0</v>
      </c>
      <c r="Q2221" s="238">
        <v>0</v>
      </c>
      <c r="R2221" s="238">
        <f>Q2221*H2221</f>
        <v>0</v>
      </c>
      <c r="S2221" s="238">
        <v>0</v>
      </c>
      <c r="T2221" s="239">
        <f>S2221*H2221</f>
        <v>0</v>
      </c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R2221" s="240" t="s">
        <v>273</v>
      </c>
      <c r="AT2221" s="240" t="s">
        <v>172</v>
      </c>
      <c r="AU2221" s="240" t="s">
        <v>89</v>
      </c>
      <c r="AY2221" s="18" t="s">
        <v>170</v>
      </c>
      <c r="BE2221" s="241">
        <f>IF(N2221="základní",J2221,0)</f>
        <v>0</v>
      </c>
      <c r="BF2221" s="241">
        <f>IF(N2221="snížená",J2221,0)</f>
        <v>0</v>
      </c>
      <c r="BG2221" s="241">
        <f>IF(N2221="zákl. přenesená",J2221,0)</f>
        <v>0</v>
      </c>
      <c r="BH2221" s="241">
        <f>IF(N2221="sníž. přenesená",J2221,0)</f>
        <v>0</v>
      </c>
      <c r="BI2221" s="241">
        <f>IF(N2221="nulová",J2221,0)</f>
        <v>0</v>
      </c>
      <c r="BJ2221" s="18" t="s">
        <v>87</v>
      </c>
      <c r="BK2221" s="241">
        <f>ROUND(I2221*H2221,2)</f>
        <v>0</v>
      </c>
      <c r="BL2221" s="18" t="s">
        <v>273</v>
      </c>
      <c r="BM2221" s="240" t="s">
        <v>2085</v>
      </c>
    </row>
    <row r="2222" s="13" customFormat="1">
      <c r="A2222" s="13"/>
      <c r="B2222" s="242"/>
      <c r="C2222" s="243"/>
      <c r="D2222" s="244" t="s">
        <v>178</v>
      </c>
      <c r="E2222" s="245" t="s">
        <v>1</v>
      </c>
      <c r="F2222" s="246" t="s">
        <v>524</v>
      </c>
      <c r="G2222" s="243"/>
      <c r="H2222" s="245" t="s">
        <v>1</v>
      </c>
      <c r="I2222" s="247"/>
      <c r="J2222" s="243"/>
      <c r="K2222" s="243"/>
      <c r="L2222" s="248"/>
      <c r="M2222" s="249"/>
      <c r="N2222" s="250"/>
      <c r="O2222" s="250"/>
      <c r="P2222" s="250"/>
      <c r="Q2222" s="250"/>
      <c r="R2222" s="250"/>
      <c r="S2222" s="250"/>
      <c r="T2222" s="251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2" t="s">
        <v>178</v>
      </c>
      <c r="AU2222" s="252" t="s">
        <v>89</v>
      </c>
      <c r="AV2222" s="13" t="s">
        <v>87</v>
      </c>
      <c r="AW2222" s="13" t="s">
        <v>36</v>
      </c>
      <c r="AX2222" s="13" t="s">
        <v>79</v>
      </c>
      <c r="AY2222" s="252" t="s">
        <v>170</v>
      </c>
    </row>
    <row r="2223" s="13" customFormat="1">
      <c r="A2223" s="13"/>
      <c r="B2223" s="242"/>
      <c r="C2223" s="243"/>
      <c r="D2223" s="244" t="s">
        <v>178</v>
      </c>
      <c r="E2223" s="245" t="s">
        <v>1</v>
      </c>
      <c r="F2223" s="246" t="s">
        <v>2086</v>
      </c>
      <c r="G2223" s="243"/>
      <c r="H2223" s="245" t="s">
        <v>1</v>
      </c>
      <c r="I2223" s="247"/>
      <c r="J2223" s="243"/>
      <c r="K2223" s="243"/>
      <c r="L2223" s="248"/>
      <c r="M2223" s="249"/>
      <c r="N2223" s="250"/>
      <c r="O2223" s="250"/>
      <c r="P2223" s="250"/>
      <c r="Q2223" s="250"/>
      <c r="R2223" s="250"/>
      <c r="S2223" s="250"/>
      <c r="T2223" s="251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2" t="s">
        <v>178</v>
      </c>
      <c r="AU2223" s="252" t="s">
        <v>89</v>
      </c>
      <c r="AV2223" s="13" t="s">
        <v>87</v>
      </c>
      <c r="AW2223" s="13" t="s">
        <v>36</v>
      </c>
      <c r="AX2223" s="13" t="s">
        <v>79</v>
      </c>
      <c r="AY2223" s="252" t="s">
        <v>170</v>
      </c>
    </row>
    <row r="2224" s="13" customFormat="1">
      <c r="A2224" s="13"/>
      <c r="B2224" s="242"/>
      <c r="C2224" s="243"/>
      <c r="D2224" s="244" t="s">
        <v>178</v>
      </c>
      <c r="E2224" s="245" t="s">
        <v>1</v>
      </c>
      <c r="F2224" s="246" t="s">
        <v>2087</v>
      </c>
      <c r="G2224" s="243"/>
      <c r="H2224" s="245" t="s">
        <v>1</v>
      </c>
      <c r="I2224" s="247"/>
      <c r="J2224" s="243"/>
      <c r="K2224" s="243"/>
      <c r="L2224" s="248"/>
      <c r="M2224" s="249"/>
      <c r="N2224" s="250"/>
      <c r="O2224" s="250"/>
      <c r="P2224" s="250"/>
      <c r="Q2224" s="250"/>
      <c r="R2224" s="250"/>
      <c r="S2224" s="250"/>
      <c r="T2224" s="251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2" t="s">
        <v>178</v>
      </c>
      <c r="AU2224" s="252" t="s">
        <v>89</v>
      </c>
      <c r="AV2224" s="13" t="s">
        <v>87</v>
      </c>
      <c r="AW2224" s="13" t="s">
        <v>36</v>
      </c>
      <c r="AX2224" s="13" t="s">
        <v>79</v>
      </c>
      <c r="AY2224" s="252" t="s">
        <v>170</v>
      </c>
    </row>
    <row r="2225" s="14" customFormat="1">
      <c r="A2225" s="14"/>
      <c r="B2225" s="253"/>
      <c r="C2225" s="254"/>
      <c r="D2225" s="244" t="s">
        <v>178</v>
      </c>
      <c r="E2225" s="255" t="s">
        <v>1</v>
      </c>
      <c r="F2225" s="256" t="s">
        <v>678</v>
      </c>
      <c r="G2225" s="254"/>
      <c r="H2225" s="257">
        <v>17.02</v>
      </c>
      <c r="I2225" s="258"/>
      <c r="J2225" s="254"/>
      <c r="K2225" s="254"/>
      <c r="L2225" s="259"/>
      <c r="M2225" s="260"/>
      <c r="N2225" s="261"/>
      <c r="O2225" s="261"/>
      <c r="P2225" s="261"/>
      <c r="Q2225" s="261"/>
      <c r="R2225" s="261"/>
      <c r="S2225" s="261"/>
      <c r="T2225" s="26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3" t="s">
        <v>178</v>
      </c>
      <c r="AU2225" s="263" t="s">
        <v>89</v>
      </c>
      <c r="AV2225" s="14" t="s">
        <v>89</v>
      </c>
      <c r="AW2225" s="14" t="s">
        <v>36</v>
      </c>
      <c r="AX2225" s="14" t="s">
        <v>79</v>
      </c>
      <c r="AY2225" s="263" t="s">
        <v>170</v>
      </c>
    </row>
    <row r="2226" s="14" customFormat="1">
      <c r="A2226" s="14"/>
      <c r="B2226" s="253"/>
      <c r="C2226" s="254"/>
      <c r="D2226" s="244" t="s">
        <v>178</v>
      </c>
      <c r="E2226" s="255" t="s">
        <v>1</v>
      </c>
      <c r="F2226" s="256" t="s">
        <v>950</v>
      </c>
      <c r="G2226" s="254"/>
      <c r="H2226" s="257">
        <v>1.28</v>
      </c>
      <c r="I2226" s="258"/>
      <c r="J2226" s="254"/>
      <c r="K2226" s="254"/>
      <c r="L2226" s="259"/>
      <c r="M2226" s="260"/>
      <c r="N2226" s="261"/>
      <c r="O2226" s="261"/>
      <c r="P2226" s="261"/>
      <c r="Q2226" s="261"/>
      <c r="R2226" s="261"/>
      <c r="S2226" s="261"/>
      <c r="T2226" s="26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3" t="s">
        <v>178</v>
      </c>
      <c r="AU2226" s="263" t="s">
        <v>89</v>
      </c>
      <c r="AV2226" s="14" t="s">
        <v>89</v>
      </c>
      <c r="AW2226" s="14" t="s">
        <v>36</v>
      </c>
      <c r="AX2226" s="14" t="s">
        <v>79</v>
      </c>
      <c r="AY2226" s="263" t="s">
        <v>170</v>
      </c>
    </row>
    <row r="2227" s="14" customFormat="1">
      <c r="A2227" s="14"/>
      <c r="B2227" s="253"/>
      <c r="C2227" s="254"/>
      <c r="D2227" s="244" t="s">
        <v>178</v>
      </c>
      <c r="E2227" s="255" t="s">
        <v>1</v>
      </c>
      <c r="F2227" s="256" t="s">
        <v>951</v>
      </c>
      <c r="G2227" s="254"/>
      <c r="H2227" s="257">
        <v>5.5</v>
      </c>
      <c r="I2227" s="258"/>
      <c r="J2227" s="254"/>
      <c r="K2227" s="254"/>
      <c r="L2227" s="259"/>
      <c r="M2227" s="260"/>
      <c r="N2227" s="261"/>
      <c r="O2227" s="261"/>
      <c r="P2227" s="261"/>
      <c r="Q2227" s="261"/>
      <c r="R2227" s="261"/>
      <c r="S2227" s="261"/>
      <c r="T2227" s="26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3" t="s">
        <v>178</v>
      </c>
      <c r="AU2227" s="263" t="s">
        <v>89</v>
      </c>
      <c r="AV2227" s="14" t="s">
        <v>89</v>
      </c>
      <c r="AW2227" s="14" t="s">
        <v>36</v>
      </c>
      <c r="AX2227" s="14" t="s">
        <v>79</v>
      </c>
      <c r="AY2227" s="263" t="s">
        <v>170</v>
      </c>
    </row>
    <row r="2228" s="13" customFormat="1">
      <c r="A2228" s="13"/>
      <c r="B2228" s="242"/>
      <c r="C2228" s="243"/>
      <c r="D2228" s="244" t="s">
        <v>178</v>
      </c>
      <c r="E2228" s="245" t="s">
        <v>1</v>
      </c>
      <c r="F2228" s="246" t="s">
        <v>2088</v>
      </c>
      <c r="G2228" s="243"/>
      <c r="H2228" s="245" t="s">
        <v>1</v>
      </c>
      <c r="I2228" s="247"/>
      <c r="J2228" s="243"/>
      <c r="K2228" s="243"/>
      <c r="L2228" s="248"/>
      <c r="M2228" s="249"/>
      <c r="N2228" s="250"/>
      <c r="O2228" s="250"/>
      <c r="P2228" s="250"/>
      <c r="Q2228" s="250"/>
      <c r="R2228" s="250"/>
      <c r="S2228" s="250"/>
      <c r="T2228" s="251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2" t="s">
        <v>178</v>
      </c>
      <c r="AU2228" s="252" t="s">
        <v>89</v>
      </c>
      <c r="AV2228" s="13" t="s">
        <v>87</v>
      </c>
      <c r="AW2228" s="13" t="s">
        <v>36</v>
      </c>
      <c r="AX2228" s="13" t="s">
        <v>79</v>
      </c>
      <c r="AY2228" s="252" t="s">
        <v>170</v>
      </c>
    </row>
    <row r="2229" s="14" customFormat="1">
      <c r="A2229" s="14"/>
      <c r="B2229" s="253"/>
      <c r="C2229" s="254"/>
      <c r="D2229" s="244" t="s">
        <v>178</v>
      </c>
      <c r="E2229" s="255" t="s">
        <v>1</v>
      </c>
      <c r="F2229" s="256" t="s">
        <v>953</v>
      </c>
      <c r="G2229" s="254"/>
      <c r="H2229" s="257">
        <v>50.630000000000003</v>
      </c>
      <c r="I2229" s="258"/>
      <c r="J2229" s="254"/>
      <c r="K2229" s="254"/>
      <c r="L2229" s="259"/>
      <c r="M2229" s="260"/>
      <c r="N2229" s="261"/>
      <c r="O2229" s="261"/>
      <c r="P2229" s="261"/>
      <c r="Q2229" s="261"/>
      <c r="R2229" s="261"/>
      <c r="S2229" s="261"/>
      <c r="T2229" s="26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3" t="s">
        <v>178</v>
      </c>
      <c r="AU2229" s="263" t="s">
        <v>89</v>
      </c>
      <c r="AV2229" s="14" t="s">
        <v>89</v>
      </c>
      <c r="AW2229" s="14" t="s">
        <v>36</v>
      </c>
      <c r="AX2229" s="14" t="s">
        <v>79</v>
      </c>
      <c r="AY2229" s="263" t="s">
        <v>170</v>
      </c>
    </row>
    <row r="2230" s="13" customFormat="1">
      <c r="A2230" s="13"/>
      <c r="B2230" s="242"/>
      <c r="C2230" s="243"/>
      <c r="D2230" s="244" t="s">
        <v>178</v>
      </c>
      <c r="E2230" s="245" t="s">
        <v>1</v>
      </c>
      <c r="F2230" s="246" t="s">
        <v>2089</v>
      </c>
      <c r="G2230" s="243"/>
      <c r="H2230" s="245" t="s">
        <v>1</v>
      </c>
      <c r="I2230" s="247"/>
      <c r="J2230" s="243"/>
      <c r="K2230" s="243"/>
      <c r="L2230" s="248"/>
      <c r="M2230" s="249"/>
      <c r="N2230" s="250"/>
      <c r="O2230" s="250"/>
      <c r="P2230" s="250"/>
      <c r="Q2230" s="250"/>
      <c r="R2230" s="250"/>
      <c r="S2230" s="250"/>
      <c r="T2230" s="251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2" t="s">
        <v>178</v>
      </c>
      <c r="AU2230" s="252" t="s">
        <v>89</v>
      </c>
      <c r="AV2230" s="13" t="s">
        <v>87</v>
      </c>
      <c r="AW2230" s="13" t="s">
        <v>36</v>
      </c>
      <c r="AX2230" s="13" t="s">
        <v>79</v>
      </c>
      <c r="AY2230" s="252" t="s">
        <v>170</v>
      </c>
    </row>
    <row r="2231" s="14" customFormat="1">
      <c r="A2231" s="14"/>
      <c r="B2231" s="253"/>
      <c r="C2231" s="254"/>
      <c r="D2231" s="244" t="s">
        <v>178</v>
      </c>
      <c r="E2231" s="255" t="s">
        <v>1</v>
      </c>
      <c r="F2231" s="256" t="s">
        <v>2090</v>
      </c>
      <c r="G2231" s="254"/>
      <c r="H2231" s="257">
        <v>14.798</v>
      </c>
      <c r="I2231" s="258"/>
      <c r="J2231" s="254"/>
      <c r="K2231" s="254"/>
      <c r="L2231" s="259"/>
      <c r="M2231" s="260"/>
      <c r="N2231" s="261"/>
      <c r="O2231" s="261"/>
      <c r="P2231" s="261"/>
      <c r="Q2231" s="261"/>
      <c r="R2231" s="261"/>
      <c r="S2231" s="261"/>
      <c r="T2231" s="26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3" t="s">
        <v>178</v>
      </c>
      <c r="AU2231" s="263" t="s">
        <v>89</v>
      </c>
      <c r="AV2231" s="14" t="s">
        <v>89</v>
      </c>
      <c r="AW2231" s="14" t="s">
        <v>36</v>
      </c>
      <c r="AX2231" s="14" t="s">
        <v>79</v>
      </c>
      <c r="AY2231" s="263" t="s">
        <v>170</v>
      </c>
    </row>
    <row r="2232" s="14" customFormat="1">
      <c r="A2232" s="14"/>
      <c r="B2232" s="253"/>
      <c r="C2232" s="254"/>
      <c r="D2232" s="244" t="s">
        <v>178</v>
      </c>
      <c r="E2232" s="255" t="s">
        <v>1</v>
      </c>
      <c r="F2232" s="256" t="s">
        <v>2091</v>
      </c>
      <c r="G2232" s="254"/>
      <c r="H2232" s="257">
        <v>5.9610000000000003</v>
      </c>
      <c r="I2232" s="258"/>
      <c r="J2232" s="254"/>
      <c r="K2232" s="254"/>
      <c r="L2232" s="259"/>
      <c r="M2232" s="260"/>
      <c r="N2232" s="261"/>
      <c r="O2232" s="261"/>
      <c r="P2232" s="261"/>
      <c r="Q2232" s="261"/>
      <c r="R2232" s="261"/>
      <c r="S2232" s="261"/>
      <c r="T2232" s="26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63" t="s">
        <v>178</v>
      </c>
      <c r="AU2232" s="263" t="s">
        <v>89</v>
      </c>
      <c r="AV2232" s="14" t="s">
        <v>89</v>
      </c>
      <c r="AW2232" s="14" t="s">
        <v>36</v>
      </c>
      <c r="AX2232" s="14" t="s">
        <v>79</v>
      </c>
      <c r="AY2232" s="263" t="s">
        <v>170</v>
      </c>
    </row>
    <row r="2233" s="16" customFormat="1">
      <c r="A2233" s="16"/>
      <c r="B2233" s="275"/>
      <c r="C2233" s="276"/>
      <c r="D2233" s="244" t="s">
        <v>178</v>
      </c>
      <c r="E2233" s="277" t="s">
        <v>1</v>
      </c>
      <c r="F2233" s="278" t="s">
        <v>221</v>
      </c>
      <c r="G2233" s="276"/>
      <c r="H2233" s="279">
        <v>95.188999999999993</v>
      </c>
      <c r="I2233" s="280"/>
      <c r="J2233" s="276"/>
      <c r="K2233" s="276"/>
      <c r="L2233" s="281"/>
      <c r="M2233" s="282"/>
      <c r="N2233" s="283"/>
      <c r="O2233" s="283"/>
      <c r="P2233" s="283"/>
      <c r="Q2233" s="283"/>
      <c r="R2233" s="283"/>
      <c r="S2233" s="283"/>
      <c r="T2233" s="284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T2233" s="285" t="s">
        <v>178</v>
      </c>
      <c r="AU2233" s="285" t="s">
        <v>89</v>
      </c>
      <c r="AV2233" s="16" t="s">
        <v>189</v>
      </c>
      <c r="AW2233" s="16" t="s">
        <v>36</v>
      </c>
      <c r="AX2233" s="16" t="s">
        <v>79</v>
      </c>
      <c r="AY2233" s="285" t="s">
        <v>170</v>
      </c>
    </row>
    <row r="2234" s="13" customFormat="1">
      <c r="A2234" s="13"/>
      <c r="B2234" s="242"/>
      <c r="C2234" s="243"/>
      <c r="D2234" s="244" t="s">
        <v>178</v>
      </c>
      <c r="E2234" s="245" t="s">
        <v>1</v>
      </c>
      <c r="F2234" s="246" t="s">
        <v>957</v>
      </c>
      <c r="G2234" s="243"/>
      <c r="H2234" s="245" t="s">
        <v>1</v>
      </c>
      <c r="I2234" s="247"/>
      <c r="J2234" s="243"/>
      <c r="K2234" s="243"/>
      <c r="L2234" s="248"/>
      <c r="M2234" s="249"/>
      <c r="N2234" s="250"/>
      <c r="O2234" s="250"/>
      <c r="P2234" s="250"/>
      <c r="Q2234" s="250"/>
      <c r="R2234" s="250"/>
      <c r="S2234" s="250"/>
      <c r="T2234" s="25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2" t="s">
        <v>178</v>
      </c>
      <c r="AU2234" s="252" t="s">
        <v>89</v>
      </c>
      <c r="AV2234" s="13" t="s">
        <v>87</v>
      </c>
      <c r="AW2234" s="13" t="s">
        <v>36</v>
      </c>
      <c r="AX2234" s="13" t="s">
        <v>79</v>
      </c>
      <c r="AY2234" s="252" t="s">
        <v>170</v>
      </c>
    </row>
    <row r="2235" s="14" customFormat="1">
      <c r="A2235" s="14"/>
      <c r="B2235" s="253"/>
      <c r="C2235" s="254"/>
      <c r="D2235" s="244" t="s">
        <v>178</v>
      </c>
      <c r="E2235" s="255" t="s">
        <v>1</v>
      </c>
      <c r="F2235" s="256" t="s">
        <v>958</v>
      </c>
      <c r="G2235" s="254"/>
      <c r="H2235" s="257">
        <v>72.579999999999998</v>
      </c>
      <c r="I2235" s="258"/>
      <c r="J2235" s="254"/>
      <c r="K2235" s="254"/>
      <c r="L2235" s="259"/>
      <c r="M2235" s="260"/>
      <c r="N2235" s="261"/>
      <c r="O2235" s="261"/>
      <c r="P2235" s="261"/>
      <c r="Q2235" s="261"/>
      <c r="R2235" s="261"/>
      <c r="S2235" s="261"/>
      <c r="T2235" s="26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63" t="s">
        <v>178</v>
      </c>
      <c r="AU2235" s="263" t="s">
        <v>89</v>
      </c>
      <c r="AV2235" s="14" t="s">
        <v>89</v>
      </c>
      <c r="AW2235" s="14" t="s">
        <v>36</v>
      </c>
      <c r="AX2235" s="14" t="s">
        <v>79</v>
      </c>
      <c r="AY2235" s="263" t="s">
        <v>170</v>
      </c>
    </row>
    <row r="2236" s="14" customFormat="1">
      <c r="A2236" s="14"/>
      <c r="B2236" s="253"/>
      <c r="C2236" s="254"/>
      <c r="D2236" s="244" t="s">
        <v>178</v>
      </c>
      <c r="E2236" s="255" t="s">
        <v>1</v>
      </c>
      <c r="F2236" s="256" t="s">
        <v>959</v>
      </c>
      <c r="G2236" s="254"/>
      <c r="H2236" s="257">
        <v>5.0800000000000001</v>
      </c>
      <c r="I2236" s="258"/>
      <c r="J2236" s="254"/>
      <c r="K2236" s="254"/>
      <c r="L2236" s="259"/>
      <c r="M2236" s="260"/>
      <c r="N2236" s="261"/>
      <c r="O2236" s="261"/>
      <c r="P2236" s="261"/>
      <c r="Q2236" s="261"/>
      <c r="R2236" s="261"/>
      <c r="S2236" s="261"/>
      <c r="T2236" s="26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63" t="s">
        <v>178</v>
      </c>
      <c r="AU2236" s="263" t="s">
        <v>89</v>
      </c>
      <c r="AV2236" s="14" t="s">
        <v>89</v>
      </c>
      <c r="AW2236" s="14" t="s">
        <v>36</v>
      </c>
      <c r="AX2236" s="14" t="s">
        <v>79</v>
      </c>
      <c r="AY2236" s="263" t="s">
        <v>170</v>
      </c>
    </row>
    <row r="2237" s="13" customFormat="1">
      <c r="A2237" s="13"/>
      <c r="B2237" s="242"/>
      <c r="C2237" s="243"/>
      <c r="D2237" s="244" t="s">
        <v>178</v>
      </c>
      <c r="E2237" s="245" t="s">
        <v>1</v>
      </c>
      <c r="F2237" s="246" t="s">
        <v>2092</v>
      </c>
      <c r="G2237" s="243"/>
      <c r="H2237" s="245" t="s">
        <v>1</v>
      </c>
      <c r="I2237" s="247"/>
      <c r="J2237" s="243"/>
      <c r="K2237" s="243"/>
      <c r="L2237" s="248"/>
      <c r="M2237" s="249"/>
      <c r="N2237" s="250"/>
      <c r="O2237" s="250"/>
      <c r="P2237" s="250"/>
      <c r="Q2237" s="250"/>
      <c r="R2237" s="250"/>
      <c r="S2237" s="250"/>
      <c r="T2237" s="251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2" t="s">
        <v>178</v>
      </c>
      <c r="AU2237" s="252" t="s">
        <v>89</v>
      </c>
      <c r="AV2237" s="13" t="s">
        <v>87</v>
      </c>
      <c r="AW2237" s="13" t="s">
        <v>36</v>
      </c>
      <c r="AX2237" s="13" t="s">
        <v>79</v>
      </c>
      <c r="AY2237" s="252" t="s">
        <v>170</v>
      </c>
    </row>
    <row r="2238" s="14" customFormat="1">
      <c r="A2238" s="14"/>
      <c r="B2238" s="253"/>
      <c r="C2238" s="254"/>
      <c r="D2238" s="244" t="s">
        <v>178</v>
      </c>
      <c r="E2238" s="255" t="s">
        <v>1</v>
      </c>
      <c r="F2238" s="256" t="s">
        <v>2093</v>
      </c>
      <c r="G2238" s="254"/>
      <c r="H2238" s="257">
        <v>1.7250000000000001</v>
      </c>
      <c r="I2238" s="258"/>
      <c r="J2238" s="254"/>
      <c r="K2238" s="254"/>
      <c r="L2238" s="259"/>
      <c r="M2238" s="260"/>
      <c r="N2238" s="261"/>
      <c r="O2238" s="261"/>
      <c r="P2238" s="261"/>
      <c r="Q2238" s="261"/>
      <c r="R2238" s="261"/>
      <c r="S2238" s="261"/>
      <c r="T2238" s="26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3" t="s">
        <v>178</v>
      </c>
      <c r="AU2238" s="263" t="s">
        <v>89</v>
      </c>
      <c r="AV2238" s="14" t="s">
        <v>89</v>
      </c>
      <c r="AW2238" s="14" t="s">
        <v>36</v>
      </c>
      <c r="AX2238" s="14" t="s">
        <v>79</v>
      </c>
      <c r="AY2238" s="263" t="s">
        <v>170</v>
      </c>
    </row>
    <row r="2239" s="16" customFormat="1">
      <c r="A2239" s="16"/>
      <c r="B2239" s="275"/>
      <c r="C2239" s="276"/>
      <c r="D2239" s="244" t="s">
        <v>178</v>
      </c>
      <c r="E2239" s="277" t="s">
        <v>1</v>
      </c>
      <c r="F2239" s="278" t="s">
        <v>221</v>
      </c>
      <c r="G2239" s="276"/>
      <c r="H2239" s="279">
        <v>79.385000000000005</v>
      </c>
      <c r="I2239" s="280"/>
      <c r="J2239" s="276"/>
      <c r="K2239" s="276"/>
      <c r="L2239" s="281"/>
      <c r="M2239" s="282"/>
      <c r="N2239" s="283"/>
      <c r="O2239" s="283"/>
      <c r="P2239" s="283"/>
      <c r="Q2239" s="283"/>
      <c r="R2239" s="283"/>
      <c r="S2239" s="283"/>
      <c r="T2239" s="284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T2239" s="285" t="s">
        <v>178</v>
      </c>
      <c r="AU2239" s="285" t="s">
        <v>89</v>
      </c>
      <c r="AV2239" s="16" t="s">
        <v>189</v>
      </c>
      <c r="AW2239" s="16" t="s">
        <v>36</v>
      </c>
      <c r="AX2239" s="16" t="s">
        <v>79</v>
      </c>
      <c r="AY2239" s="285" t="s">
        <v>170</v>
      </c>
    </row>
    <row r="2240" s="15" customFormat="1">
      <c r="A2240" s="15"/>
      <c r="B2240" s="264"/>
      <c r="C2240" s="265"/>
      <c r="D2240" s="244" t="s">
        <v>178</v>
      </c>
      <c r="E2240" s="266" t="s">
        <v>1</v>
      </c>
      <c r="F2240" s="267" t="s">
        <v>183</v>
      </c>
      <c r="G2240" s="265"/>
      <c r="H2240" s="268">
        <v>174.57400000000001</v>
      </c>
      <c r="I2240" s="269"/>
      <c r="J2240" s="265"/>
      <c r="K2240" s="265"/>
      <c r="L2240" s="270"/>
      <c r="M2240" s="271"/>
      <c r="N2240" s="272"/>
      <c r="O2240" s="272"/>
      <c r="P2240" s="272"/>
      <c r="Q2240" s="272"/>
      <c r="R2240" s="272"/>
      <c r="S2240" s="272"/>
      <c r="T2240" s="273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74" t="s">
        <v>178</v>
      </c>
      <c r="AU2240" s="274" t="s">
        <v>89</v>
      </c>
      <c r="AV2240" s="15" t="s">
        <v>176</v>
      </c>
      <c r="AW2240" s="15" t="s">
        <v>36</v>
      </c>
      <c r="AX2240" s="15" t="s">
        <v>87</v>
      </c>
      <c r="AY2240" s="274" t="s">
        <v>170</v>
      </c>
    </row>
    <row r="2241" s="2" customFormat="1" ht="14.4" customHeight="1">
      <c r="A2241" s="39"/>
      <c r="B2241" s="40"/>
      <c r="C2241" s="228" t="s">
        <v>2094</v>
      </c>
      <c r="D2241" s="228" t="s">
        <v>172</v>
      </c>
      <c r="E2241" s="229" t="s">
        <v>2095</v>
      </c>
      <c r="F2241" s="230" t="s">
        <v>2096</v>
      </c>
      <c r="G2241" s="231" t="s">
        <v>175</v>
      </c>
      <c r="H2241" s="232">
        <v>175.41399999999999</v>
      </c>
      <c r="I2241" s="233"/>
      <c r="J2241" s="234">
        <f>ROUND(I2241*H2241,2)</f>
        <v>0</v>
      </c>
      <c r="K2241" s="235"/>
      <c r="L2241" s="45"/>
      <c r="M2241" s="236" t="s">
        <v>1</v>
      </c>
      <c r="N2241" s="237" t="s">
        <v>44</v>
      </c>
      <c r="O2241" s="92"/>
      <c r="P2241" s="238">
        <f>O2241*H2241</f>
        <v>0</v>
      </c>
      <c r="Q2241" s="238">
        <v>0.00029999999999999997</v>
      </c>
      <c r="R2241" s="238">
        <f>Q2241*H2241</f>
        <v>0.052624199999999989</v>
      </c>
      <c r="S2241" s="238">
        <v>0</v>
      </c>
      <c r="T2241" s="239">
        <f>S2241*H2241</f>
        <v>0</v>
      </c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R2241" s="240" t="s">
        <v>273</v>
      </c>
      <c r="AT2241" s="240" t="s">
        <v>172</v>
      </c>
      <c r="AU2241" s="240" t="s">
        <v>89</v>
      </c>
      <c r="AY2241" s="18" t="s">
        <v>170</v>
      </c>
      <c r="BE2241" s="241">
        <f>IF(N2241="základní",J2241,0)</f>
        <v>0</v>
      </c>
      <c r="BF2241" s="241">
        <f>IF(N2241="snížená",J2241,0)</f>
        <v>0</v>
      </c>
      <c r="BG2241" s="241">
        <f>IF(N2241="zákl. přenesená",J2241,0)</f>
        <v>0</v>
      </c>
      <c r="BH2241" s="241">
        <f>IF(N2241="sníž. přenesená",J2241,0)</f>
        <v>0</v>
      </c>
      <c r="BI2241" s="241">
        <f>IF(N2241="nulová",J2241,0)</f>
        <v>0</v>
      </c>
      <c r="BJ2241" s="18" t="s">
        <v>87</v>
      </c>
      <c r="BK2241" s="241">
        <f>ROUND(I2241*H2241,2)</f>
        <v>0</v>
      </c>
      <c r="BL2241" s="18" t="s">
        <v>273</v>
      </c>
      <c r="BM2241" s="240" t="s">
        <v>2097</v>
      </c>
    </row>
    <row r="2242" s="13" customFormat="1">
      <c r="A2242" s="13"/>
      <c r="B2242" s="242"/>
      <c r="C2242" s="243"/>
      <c r="D2242" s="244" t="s">
        <v>178</v>
      </c>
      <c r="E2242" s="245" t="s">
        <v>1</v>
      </c>
      <c r="F2242" s="246" t="s">
        <v>524</v>
      </c>
      <c r="G2242" s="243"/>
      <c r="H2242" s="245" t="s">
        <v>1</v>
      </c>
      <c r="I2242" s="247"/>
      <c r="J2242" s="243"/>
      <c r="K2242" s="243"/>
      <c r="L2242" s="248"/>
      <c r="M2242" s="249"/>
      <c r="N2242" s="250"/>
      <c r="O2242" s="250"/>
      <c r="P2242" s="250"/>
      <c r="Q2242" s="250"/>
      <c r="R2242" s="250"/>
      <c r="S2242" s="250"/>
      <c r="T2242" s="25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2" t="s">
        <v>178</v>
      </c>
      <c r="AU2242" s="252" t="s">
        <v>89</v>
      </c>
      <c r="AV2242" s="13" t="s">
        <v>87</v>
      </c>
      <c r="AW2242" s="13" t="s">
        <v>36</v>
      </c>
      <c r="AX2242" s="13" t="s">
        <v>79</v>
      </c>
      <c r="AY2242" s="252" t="s">
        <v>170</v>
      </c>
    </row>
    <row r="2243" s="13" customFormat="1">
      <c r="A2243" s="13"/>
      <c r="B2243" s="242"/>
      <c r="C2243" s="243"/>
      <c r="D2243" s="244" t="s">
        <v>178</v>
      </c>
      <c r="E2243" s="245" t="s">
        <v>1</v>
      </c>
      <c r="F2243" s="246" t="s">
        <v>2086</v>
      </c>
      <c r="G2243" s="243"/>
      <c r="H2243" s="245" t="s">
        <v>1</v>
      </c>
      <c r="I2243" s="247"/>
      <c r="J2243" s="243"/>
      <c r="K2243" s="243"/>
      <c r="L2243" s="248"/>
      <c r="M2243" s="249"/>
      <c r="N2243" s="250"/>
      <c r="O2243" s="250"/>
      <c r="P2243" s="250"/>
      <c r="Q2243" s="250"/>
      <c r="R2243" s="250"/>
      <c r="S2243" s="250"/>
      <c r="T2243" s="251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2" t="s">
        <v>178</v>
      </c>
      <c r="AU2243" s="252" t="s">
        <v>89</v>
      </c>
      <c r="AV2243" s="13" t="s">
        <v>87</v>
      </c>
      <c r="AW2243" s="13" t="s">
        <v>36</v>
      </c>
      <c r="AX2243" s="13" t="s">
        <v>79</v>
      </c>
      <c r="AY2243" s="252" t="s">
        <v>170</v>
      </c>
    </row>
    <row r="2244" s="13" customFormat="1">
      <c r="A2244" s="13"/>
      <c r="B2244" s="242"/>
      <c r="C2244" s="243"/>
      <c r="D2244" s="244" t="s">
        <v>178</v>
      </c>
      <c r="E2244" s="245" t="s">
        <v>1</v>
      </c>
      <c r="F2244" s="246" t="s">
        <v>2087</v>
      </c>
      <c r="G2244" s="243"/>
      <c r="H2244" s="245" t="s">
        <v>1</v>
      </c>
      <c r="I2244" s="247"/>
      <c r="J2244" s="243"/>
      <c r="K2244" s="243"/>
      <c r="L2244" s="248"/>
      <c r="M2244" s="249"/>
      <c r="N2244" s="250"/>
      <c r="O2244" s="250"/>
      <c r="P2244" s="250"/>
      <c r="Q2244" s="250"/>
      <c r="R2244" s="250"/>
      <c r="S2244" s="250"/>
      <c r="T2244" s="251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2" t="s">
        <v>178</v>
      </c>
      <c r="AU2244" s="252" t="s">
        <v>89</v>
      </c>
      <c r="AV2244" s="13" t="s">
        <v>87</v>
      </c>
      <c r="AW2244" s="13" t="s">
        <v>36</v>
      </c>
      <c r="AX2244" s="13" t="s">
        <v>79</v>
      </c>
      <c r="AY2244" s="252" t="s">
        <v>170</v>
      </c>
    </row>
    <row r="2245" s="14" customFormat="1">
      <c r="A2245" s="14"/>
      <c r="B2245" s="253"/>
      <c r="C2245" s="254"/>
      <c r="D2245" s="244" t="s">
        <v>178</v>
      </c>
      <c r="E2245" s="255" t="s">
        <v>1</v>
      </c>
      <c r="F2245" s="256" t="s">
        <v>678</v>
      </c>
      <c r="G2245" s="254"/>
      <c r="H2245" s="257">
        <v>17.02</v>
      </c>
      <c r="I2245" s="258"/>
      <c r="J2245" s="254"/>
      <c r="K2245" s="254"/>
      <c r="L2245" s="259"/>
      <c r="M2245" s="260"/>
      <c r="N2245" s="261"/>
      <c r="O2245" s="261"/>
      <c r="P2245" s="261"/>
      <c r="Q2245" s="261"/>
      <c r="R2245" s="261"/>
      <c r="S2245" s="261"/>
      <c r="T2245" s="26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3" t="s">
        <v>178</v>
      </c>
      <c r="AU2245" s="263" t="s">
        <v>89</v>
      </c>
      <c r="AV2245" s="14" t="s">
        <v>89</v>
      </c>
      <c r="AW2245" s="14" t="s">
        <v>36</v>
      </c>
      <c r="AX2245" s="14" t="s">
        <v>79</v>
      </c>
      <c r="AY2245" s="263" t="s">
        <v>170</v>
      </c>
    </row>
    <row r="2246" s="14" customFormat="1">
      <c r="A2246" s="14"/>
      <c r="B2246" s="253"/>
      <c r="C2246" s="254"/>
      <c r="D2246" s="244" t="s">
        <v>178</v>
      </c>
      <c r="E2246" s="255" t="s">
        <v>1</v>
      </c>
      <c r="F2246" s="256" t="s">
        <v>950</v>
      </c>
      <c r="G2246" s="254"/>
      <c r="H2246" s="257">
        <v>1.28</v>
      </c>
      <c r="I2246" s="258"/>
      <c r="J2246" s="254"/>
      <c r="K2246" s="254"/>
      <c r="L2246" s="259"/>
      <c r="M2246" s="260"/>
      <c r="N2246" s="261"/>
      <c r="O2246" s="261"/>
      <c r="P2246" s="261"/>
      <c r="Q2246" s="261"/>
      <c r="R2246" s="261"/>
      <c r="S2246" s="261"/>
      <c r="T2246" s="262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3" t="s">
        <v>178</v>
      </c>
      <c r="AU2246" s="263" t="s">
        <v>89</v>
      </c>
      <c r="AV2246" s="14" t="s">
        <v>89</v>
      </c>
      <c r="AW2246" s="14" t="s">
        <v>36</v>
      </c>
      <c r="AX2246" s="14" t="s">
        <v>79</v>
      </c>
      <c r="AY2246" s="263" t="s">
        <v>170</v>
      </c>
    </row>
    <row r="2247" s="14" customFormat="1">
      <c r="A2247" s="14"/>
      <c r="B2247" s="253"/>
      <c r="C2247" s="254"/>
      <c r="D2247" s="244" t="s">
        <v>178</v>
      </c>
      <c r="E2247" s="255" t="s">
        <v>1</v>
      </c>
      <c r="F2247" s="256" t="s">
        <v>951</v>
      </c>
      <c r="G2247" s="254"/>
      <c r="H2247" s="257">
        <v>5.5</v>
      </c>
      <c r="I2247" s="258"/>
      <c r="J2247" s="254"/>
      <c r="K2247" s="254"/>
      <c r="L2247" s="259"/>
      <c r="M2247" s="260"/>
      <c r="N2247" s="261"/>
      <c r="O2247" s="261"/>
      <c r="P2247" s="261"/>
      <c r="Q2247" s="261"/>
      <c r="R2247" s="261"/>
      <c r="S2247" s="261"/>
      <c r="T2247" s="26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3" t="s">
        <v>178</v>
      </c>
      <c r="AU2247" s="263" t="s">
        <v>89</v>
      </c>
      <c r="AV2247" s="14" t="s">
        <v>89</v>
      </c>
      <c r="AW2247" s="14" t="s">
        <v>36</v>
      </c>
      <c r="AX2247" s="14" t="s">
        <v>79</v>
      </c>
      <c r="AY2247" s="263" t="s">
        <v>170</v>
      </c>
    </row>
    <row r="2248" s="13" customFormat="1">
      <c r="A2248" s="13"/>
      <c r="B2248" s="242"/>
      <c r="C2248" s="243"/>
      <c r="D2248" s="244" t="s">
        <v>178</v>
      </c>
      <c r="E2248" s="245" t="s">
        <v>1</v>
      </c>
      <c r="F2248" s="246" t="s">
        <v>2088</v>
      </c>
      <c r="G2248" s="243"/>
      <c r="H2248" s="245" t="s">
        <v>1</v>
      </c>
      <c r="I2248" s="247"/>
      <c r="J2248" s="243"/>
      <c r="K2248" s="243"/>
      <c r="L2248" s="248"/>
      <c r="M2248" s="249"/>
      <c r="N2248" s="250"/>
      <c r="O2248" s="250"/>
      <c r="P2248" s="250"/>
      <c r="Q2248" s="250"/>
      <c r="R2248" s="250"/>
      <c r="S2248" s="250"/>
      <c r="T2248" s="251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2" t="s">
        <v>178</v>
      </c>
      <c r="AU2248" s="252" t="s">
        <v>89</v>
      </c>
      <c r="AV2248" s="13" t="s">
        <v>87</v>
      </c>
      <c r="AW2248" s="13" t="s">
        <v>36</v>
      </c>
      <c r="AX2248" s="13" t="s">
        <v>79</v>
      </c>
      <c r="AY2248" s="252" t="s">
        <v>170</v>
      </c>
    </row>
    <row r="2249" s="14" customFormat="1">
      <c r="A2249" s="14"/>
      <c r="B2249" s="253"/>
      <c r="C2249" s="254"/>
      <c r="D2249" s="244" t="s">
        <v>178</v>
      </c>
      <c r="E2249" s="255" t="s">
        <v>1</v>
      </c>
      <c r="F2249" s="256" t="s">
        <v>953</v>
      </c>
      <c r="G2249" s="254"/>
      <c r="H2249" s="257">
        <v>50.630000000000003</v>
      </c>
      <c r="I2249" s="258"/>
      <c r="J2249" s="254"/>
      <c r="K2249" s="254"/>
      <c r="L2249" s="259"/>
      <c r="M2249" s="260"/>
      <c r="N2249" s="261"/>
      <c r="O2249" s="261"/>
      <c r="P2249" s="261"/>
      <c r="Q2249" s="261"/>
      <c r="R2249" s="261"/>
      <c r="S2249" s="261"/>
      <c r="T2249" s="26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63" t="s">
        <v>178</v>
      </c>
      <c r="AU2249" s="263" t="s">
        <v>89</v>
      </c>
      <c r="AV2249" s="14" t="s">
        <v>89</v>
      </c>
      <c r="AW2249" s="14" t="s">
        <v>36</v>
      </c>
      <c r="AX2249" s="14" t="s">
        <v>79</v>
      </c>
      <c r="AY2249" s="263" t="s">
        <v>170</v>
      </c>
    </row>
    <row r="2250" s="13" customFormat="1">
      <c r="A2250" s="13"/>
      <c r="B2250" s="242"/>
      <c r="C2250" s="243"/>
      <c r="D2250" s="244" t="s">
        <v>178</v>
      </c>
      <c r="E2250" s="245" t="s">
        <v>1</v>
      </c>
      <c r="F2250" s="246" t="s">
        <v>2089</v>
      </c>
      <c r="G2250" s="243"/>
      <c r="H2250" s="245" t="s">
        <v>1</v>
      </c>
      <c r="I2250" s="247"/>
      <c r="J2250" s="243"/>
      <c r="K2250" s="243"/>
      <c r="L2250" s="248"/>
      <c r="M2250" s="249"/>
      <c r="N2250" s="250"/>
      <c r="O2250" s="250"/>
      <c r="P2250" s="250"/>
      <c r="Q2250" s="250"/>
      <c r="R2250" s="250"/>
      <c r="S2250" s="250"/>
      <c r="T2250" s="251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2" t="s">
        <v>178</v>
      </c>
      <c r="AU2250" s="252" t="s">
        <v>89</v>
      </c>
      <c r="AV2250" s="13" t="s">
        <v>87</v>
      </c>
      <c r="AW2250" s="13" t="s">
        <v>36</v>
      </c>
      <c r="AX2250" s="13" t="s">
        <v>79</v>
      </c>
      <c r="AY2250" s="252" t="s">
        <v>170</v>
      </c>
    </row>
    <row r="2251" s="14" customFormat="1">
      <c r="A2251" s="14"/>
      <c r="B2251" s="253"/>
      <c r="C2251" s="254"/>
      <c r="D2251" s="244" t="s">
        <v>178</v>
      </c>
      <c r="E2251" s="255" t="s">
        <v>1</v>
      </c>
      <c r="F2251" s="256" t="s">
        <v>2090</v>
      </c>
      <c r="G2251" s="254"/>
      <c r="H2251" s="257">
        <v>14.798</v>
      </c>
      <c r="I2251" s="258"/>
      <c r="J2251" s="254"/>
      <c r="K2251" s="254"/>
      <c r="L2251" s="259"/>
      <c r="M2251" s="260"/>
      <c r="N2251" s="261"/>
      <c r="O2251" s="261"/>
      <c r="P2251" s="261"/>
      <c r="Q2251" s="261"/>
      <c r="R2251" s="261"/>
      <c r="S2251" s="261"/>
      <c r="T2251" s="26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3" t="s">
        <v>178</v>
      </c>
      <c r="AU2251" s="263" t="s">
        <v>89</v>
      </c>
      <c r="AV2251" s="14" t="s">
        <v>89</v>
      </c>
      <c r="AW2251" s="14" t="s">
        <v>36</v>
      </c>
      <c r="AX2251" s="14" t="s">
        <v>79</v>
      </c>
      <c r="AY2251" s="263" t="s">
        <v>170</v>
      </c>
    </row>
    <row r="2252" s="14" customFormat="1">
      <c r="A2252" s="14"/>
      <c r="B2252" s="253"/>
      <c r="C2252" s="254"/>
      <c r="D2252" s="244" t="s">
        <v>178</v>
      </c>
      <c r="E2252" s="255" t="s">
        <v>1</v>
      </c>
      <c r="F2252" s="256" t="s">
        <v>2091</v>
      </c>
      <c r="G2252" s="254"/>
      <c r="H2252" s="257">
        <v>5.9610000000000003</v>
      </c>
      <c r="I2252" s="258"/>
      <c r="J2252" s="254"/>
      <c r="K2252" s="254"/>
      <c r="L2252" s="259"/>
      <c r="M2252" s="260"/>
      <c r="N2252" s="261"/>
      <c r="O2252" s="261"/>
      <c r="P2252" s="261"/>
      <c r="Q2252" s="261"/>
      <c r="R2252" s="261"/>
      <c r="S2252" s="261"/>
      <c r="T2252" s="26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3" t="s">
        <v>178</v>
      </c>
      <c r="AU2252" s="263" t="s">
        <v>89</v>
      </c>
      <c r="AV2252" s="14" t="s">
        <v>89</v>
      </c>
      <c r="AW2252" s="14" t="s">
        <v>36</v>
      </c>
      <c r="AX2252" s="14" t="s">
        <v>79</v>
      </c>
      <c r="AY2252" s="263" t="s">
        <v>170</v>
      </c>
    </row>
    <row r="2253" s="16" customFormat="1">
      <c r="A2253" s="16"/>
      <c r="B2253" s="275"/>
      <c r="C2253" s="276"/>
      <c r="D2253" s="244" t="s">
        <v>178</v>
      </c>
      <c r="E2253" s="277" t="s">
        <v>1</v>
      </c>
      <c r="F2253" s="278" t="s">
        <v>221</v>
      </c>
      <c r="G2253" s="276"/>
      <c r="H2253" s="279">
        <v>95.188999999999993</v>
      </c>
      <c r="I2253" s="280"/>
      <c r="J2253" s="276"/>
      <c r="K2253" s="276"/>
      <c r="L2253" s="281"/>
      <c r="M2253" s="282"/>
      <c r="N2253" s="283"/>
      <c r="O2253" s="283"/>
      <c r="P2253" s="283"/>
      <c r="Q2253" s="283"/>
      <c r="R2253" s="283"/>
      <c r="S2253" s="283"/>
      <c r="T2253" s="284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T2253" s="285" t="s">
        <v>178</v>
      </c>
      <c r="AU2253" s="285" t="s">
        <v>89</v>
      </c>
      <c r="AV2253" s="16" t="s">
        <v>189</v>
      </c>
      <c r="AW2253" s="16" t="s">
        <v>36</v>
      </c>
      <c r="AX2253" s="16" t="s">
        <v>79</v>
      </c>
      <c r="AY2253" s="285" t="s">
        <v>170</v>
      </c>
    </row>
    <row r="2254" s="13" customFormat="1">
      <c r="A2254" s="13"/>
      <c r="B2254" s="242"/>
      <c r="C2254" s="243"/>
      <c r="D2254" s="244" t="s">
        <v>178</v>
      </c>
      <c r="E2254" s="245" t="s">
        <v>1</v>
      </c>
      <c r="F2254" s="246" t="s">
        <v>957</v>
      </c>
      <c r="G2254" s="243"/>
      <c r="H2254" s="245" t="s">
        <v>1</v>
      </c>
      <c r="I2254" s="247"/>
      <c r="J2254" s="243"/>
      <c r="K2254" s="243"/>
      <c r="L2254" s="248"/>
      <c r="M2254" s="249"/>
      <c r="N2254" s="250"/>
      <c r="O2254" s="250"/>
      <c r="P2254" s="250"/>
      <c r="Q2254" s="250"/>
      <c r="R2254" s="250"/>
      <c r="S2254" s="250"/>
      <c r="T2254" s="251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2" t="s">
        <v>178</v>
      </c>
      <c r="AU2254" s="252" t="s">
        <v>89</v>
      </c>
      <c r="AV2254" s="13" t="s">
        <v>87</v>
      </c>
      <c r="AW2254" s="13" t="s">
        <v>36</v>
      </c>
      <c r="AX2254" s="13" t="s">
        <v>79</v>
      </c>
      <c r="AY2254" s="252" t="s">
        <v>170</v>
      </c>
    </row>
    <row r="2255" s="14" customFormat="1">
      <c r="A2255" s="14"/>
      <c r="B2255" s="253"/>
      <c r="C2255" s="254"/>
      <c r="D2255" s="244" t="s">
        <v>178</v>
      </c>
      <c r="E2255" s="255" t="s">
        <v>1</v>
      </c>
      <c r="F2255" s="256" t="s">
        <v>958</v>
      </c>
      <c r="G2255" s="254"/>
      <c r="H2255" s="257">
        <v>72.579999999999998</v>
      </c>
      <c r="I2255" s="258"/>
      <c r="J2255" s="254"/>
      <c r="K2255" s="254"/>
      <c r="L2255" s="259"/>
      <c r="M2255" s="260"/>
      <c r="N2255" s="261"/>
      <c r="O2255" s="261"/>
      <c r="P2255" s="261"/>
      <c r="Q2255" s="261"/>
      <c r="R2255" s="261"/>
      <c r="S2255" s="261"/>
      <c r="T2255" s="26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3" t="s">
        <v>178</v>
      </c>
      <c r="AU2255" s="263" t="s">
        <v>89</v>
      </c>
      <c r="AV2255" s="14" t="s">
        <v>89</v>
      </c>
      <c r="AW2255" s="14" t="s">
        <v>36</v>
      </c>
      <c r="AX2255" s="14" t="s">
        <v>79</v>
      </c>
      <c r="AY2255" s="263" t="s">
        <v>170</v>
      </c>
    </row>
    <row r="2256" s="14" customFormat="1">
      <c r="A2256" s="14"/>
      <c r="B2256" s="253"/>
      <c r="C2256" s="254"/>
      <c r="D2256" s="244" t="s">
        <v>178</v>
      </c>
      <c r="E2256" s="255" t="s">
        <v>1</v>
      </c>
      <c r="F2256" s="256" t="s">
        <v>959</v>
      </c>
      <c r="G2256" s="254"/>
      <c r="H2256" s="257">
        <v>5.0800000000000001</v>
      </c>
      <c r="I2256" s="258"/>
      <c r="J2256" s="254"/>
      <c r="K2256" s="254"/>
      <c r="L2256" s="259"/>
      <c r="M2256" s="260"/>
      <c r="N2256" s="261"/>
      <c r="O2256" s="261"/>
      <c r="P2256" s="261"/>
      <c r="Q2256" s="261"/>
      <c r="R2256" s="261"/>
      <c r="S2256" s="261"/>
      <c r="T2256" s="262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3" t="s">
        <v>178</v>
      </c>
      <c r="AU2256" s="263" t="s">
        <v>89</v>
      </c>
      <c r="AV2256" s="14" t="s">
        <v>89</v>
      </c>
      <c r="AW2256" s="14" t="s">
        <v>36</v>
      </c>
      <c r="AX2256" s="14" t="s">
        <v>79</v>
      </c>
      <c r="AY2256" s="263" t="s">
        <v>170</v>
      </c>
    </row>
    <row r="2257" s="13" customFormat="1">
      <c r="A2257" s="13"/>
      <c r="B2257" s="242"/>
      <c r="C2257" s="243"/>
      <c r="D2257" s="244" t="s">
        <v>178</v>
      </c>
      <c r="E2257" s="245" t="s">
        <v>1</v>
      </c>
      <c r="F2257" s="246" t="s">
        <v>2092</v>
      </c>
      <c r="G2257" s="243"/>
      <c r="H2257" s="245" t="s">
        <v>1</v>
      </c>
      <c r="I2257" s="247"/>
      <c r="J2257" s="243"/>
      <c r="K2257" s="243"/>
      <c r="L2257" s="248"/>
      <c r="M2257" s="249"/>
      <c r="N2257" s="250"/>
      <c r="O2257" s="250"/>
      <c r="P2257" s="250"/>
      <c r="Q2257" s="250"/>
      <c r="R2257" s="250"/>
      <c r="S2257" s="250"/>
      <c r="T2257" s="251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2" t="s">
        <v>178</v>
      </c>
      <c r="AU2257" s="252" t="s">
        <v>89</v>
      </c>
      <c r="AV2257" s="13" t="s">
        <v>87</v>
      </c>
      <c r="AW2257" s="13" t="s">
        <v>36</v>
      </c>
      <c r="AX2257" s="13" t="s">
        <v>79</v>
      </c>
      <c r="AY2257" s="252" t="s">
        <v>170</v>
      </c>
    </row>
    <row r="2258" s="14" customFormat="1">
      <c r="A2258" s="14"/>
      <c r="B2258" s="253"/>
      <c r="C2258" s="254"/>
      <c r="D2258" s="244" t="s">
        <v>178</v>
      </c>
      <c r="E2258" s="255" t="s">
        <v>1</v>
      </c>
      <c r="F2258" s="256" t="s">
        <v>2093</v>
      </c>
      <c r="G2258" s="254"/>
      <c r="H2258" s="257">
        <v>1.7250000000000001</v>
      </c>
      <c r="I2258" s="258"/>
      <c r="J2258" s="254"/>
      <c r="K2258" s="254"/>
      <c r="L2258" s="259"/>
      <c r="M2258" s="260"/>
      <c r="N2258" s="261"/>
      <c r="O2258" s="261"/>
      <c r="P2258" s="261"/>
      <c r="Q2258" s="261"/>
      <c r="R2258" s="261"/>
      <c r="S2258" s="261"/>
      <c r="T2258" s="262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63" t="s">
        <v>178</v>
      </c>
      <c r="AU2258" s="263" t="s">
        <v>89</v>
      </c>
      <c r="AV2258" s="14" t="s">
        <v>89</v>
      </c>
      <c r="AW2258" s="14" t="s">
        <v>36</v>
      </c>
      <c r="AX2258" s="14" t="s">
        <v>79</v>
      </c>
      <c r="AY2258" s="263" t="s">
        <v>170</v>
      </c>
    </row>
    <row r="2259" s="14" customFormat="1">
      <c r="A2259" s="14"/>
      <c r="B2259" s="253"/>
      <c r="C2259" s="254"/>
      <c r="D2259" s="244" t="s">
        <v>178</v>
      </c>
      <c r="E2259" s="255" t="s">
        <v>1</v>
      </c>
      <c r="F2259" s="256" t="s">
        <v>2098</v>
      </c>
      <c r="G2259" s="254"/>
      <c r="H2259" s="257">
        <v>0.83999999999999997</v>
      </c>
      <c r="I2259" s="258"/>
      <c r="J2259" s="254"/>
      <c r="K2259" s="254"/>
      <c r="L2259" s="259"/>
      <c r="M2259" s="260"/>
      <c r="N2259" s="261"/>
      <c r="O2259" s="261"/>
      <c r="P2259" s="261"/>
      <c r="Q2259" s="261"/>
      <c r="R2259" s="261"/>
      <c r="S2259" s="261"/>
      <c r="T2259" s="26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63" t="s">
        <v>178</v>
      </c>
      <c r="AU2259" s="263" t="s">
        <v>89</v>
      </c>
      <c r="AV2259" s="14" t="s">
        <v>89</v>
      </c>
      <c r="AW2259" s="14" t="s">
        <v>36</v>
      </c>
      <c r="AX2259" s="14" t="s">
        <v>79</v>
      </c>
      <c r="AY2259" s="263" t="s">
        <v>170</v>
      </c>
    </row>
    <row r="2260" s="16" customFormat="1">
      <c r="A2260" s="16"/>
      <c r="B2260" s="275"/>
      <c r="C2260" s="276"/>
      <c r="D2260" s="244" t="s">
        <v>178</v>
      </c>
      <c r="E2260" s="277" t="s">
        <v>1</v>
      </c>
      <c r="F2260" s="278" t="s">
        <v>221</v>
      </c>
      <c r="G2260" s="276"/>
      <c r="H2260" s="279">
        <v>80.224999999999994</v>
      </c>
      <c r="I2260" s="280"/>
      <c r="J2260" s="276"/>
      <c r="K2260" s="276"/>
      <c r="L2260" s="281"/>
      <c r="M2260" s="282"/>
      <c r="N2260" s="283"/>
      <c r="O2260" s="283"/>
      <c r="P2260" s="283"/>
      <c r="Q2260" s="283"/>
      <c r="R2260" s="283"/>
      <c r="S2260" s="283"/>
      <c r="T2260" s="284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T2260" s="285" t="s">
        <v>178</v>
      </c>
      <c r="AU2260" s="285" t="s">
        <v>89</v>
      </c>
      <c r="AV2260" s="16" t="s">
        <v>189</v>
      </c>
      <c r="AW2260" s="16" t="s">
        <v>36</v>
      </c>
      <c r="AX2260" s="16" t="s">
        <v>79</v>
      </c>
      <c r="AY2260" s="285" t="s">
        <v>170</v>
      </c>
    </row>
    <row r="2261" s="15" customFormat="1">
      <c r="A2261" s="15"/>
      <c r="B2261" s="264"/>
      <c r="C2261" s="265"/>
      <c r="D2261" s="244" t="s">
        <v>178</v>
      </c>
      <c r="E2261" s="266" t="s">
        <v>1</v>
      </c>
      <c r="F2261" s="267" t="s">
        <v>183</v>
      </c>
      <c r="G2261" s="265"/>
      <c r="H2261" s="268">
        <v>175.41399999999999</v>
      </c>
      <c r="I2261" s="269"/>
      <c r="J2261" s="265"/>
      <c r="K2261" s="265"/>
      <c r="L2261" s="270"/>
      <c r="M2261" s="271"/>
      <c r="N2261" s="272"/>
      <c r="O2261" s="272"/>
      <c r="P2261" s="272"/>
      <c r="Q2261" s="272"/>
      <c r="R2261" s="272"/>
      <c r="S2261" s="272"/>
      <c r="T2261" s="273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74" t="s">
        <v>178</v>
      </c>
      <c r="AU2261" s="274" t="s">
        <v>89</v>
      </c>
      <c r="AV2261" s="15" t="s">
        <v>176</v>
      </c>
      <c r="AW2261" s="15" t="s">
        <v>36</v>
      </c>
      <c r="AX2261" s="15" t="s">
        <v>87</v>
      </c>
      <c r="AY2261" s="274" t="s">
        <v>170</v>
      </c>
    </row>
    <row r="2262" s="2" customFormat="1" ht="14.4" customHeight="1">
      <c r="A2262" s="39"/>
      <c r="B2262" s="40"/>
      <c r="C2262" s="228" t="s">
        <v>2099</v>
      </c>
      <c r="D2262" s="228" t="s">
        <v>172</v>
      </c>
      <c r="E2262" s="229" t="s">
        <v>2100</v>
      </c>
      <c r="F2262" s="230" t="s">
        <v>2101</v>
      </c>
      <c r="G2262" s="231" t="s">
        <v>175</v>
      </c>
      <c r="H2262" s="232">
        <v>167.923</v>
      </c>
      <c r="I2262" s="233"/>
      <c r="J2262" s="234">
        <f>ROUND(I2262*H2262,2)</f>
        <v>0</v>
      </c>
      <c r="K2262" s="235"/>
      <c r="L2262" s="45"/>
      <c r="M2262" s="236" t="s">
        <v>1</v>
      </c>
      <c r="N2262" s="237" t="s">
        <v>44</v>
      </c>
      <c r="O2262" s="92"/>
      <c r="P2262" s="238">
        <f>O2262*H2262</f>
        <v>0</v>
      </c>
      <c r="Q2262" s="238">
        <v>0.0045500000000000002</v>
      </c>
      <c r="R2262" s="238">
        <f>Q2262*H2262</f>
        <v>0.76404965000000002</v>
      </c>
      <c r="S2262" s="238">
        <v>0</v>
      </c>
      <c r="T2262" s="239">
        <f>S2262*H2262</f>
        <v>0</v>
      </c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R2262" s="240" t="s">
        <v>273</v>
      </c>
      <c r="AT2262" s="240" t="s">
        <v>172</v>
      </c>
      <c r="AU2262" s="240" t="s">
        <v>89</v>
      </c>
      <c r="AY2262" s="18" t="s">
        <v>170</v>
      </c>
      <c r="BE2262" s="241">
        <f>IF(N2262="základní",J2262,0)</f>
        <v>0</v>
      </c>
      <c r="BF2262" s="241">
        <f>IF(N2262="snížená",J2262,0)</f>
        <v>0</v>
      </c>
      <c r="BG2262" s="241">
        <f>IF(N2262="zákl. přenesená",J2262,0)</f>
        <v>0</v>
      </c>
      <c r="BH2262" s="241">
        <f>IF(N2262="sníž. přenesená",J2262,0)</f>
        <v>0</v>
      </c>
      <c r="BI2262" s="241">
        <f>IF(N2262="nulová",J2262,0)</f>
        <v>0</v>
      </c>
      <c r="BJ2262" s="18" t="s">
        <v>87</v>
      </c>
      <c r="BK2262" s="241">
        <f>ROUND(I2262*H2262,2)</f>
        <v>0</v>
      </c>
      <c r="BL2262" s="18" t="s">
        <v>273</v>
      </c>
      <c r="BM2262" s="240" t="s">
        <v>2102</v>
      </c>
    </row>
    <row r="2263" s="13" customFormat="1">
      <c r="A2263" s="13"/>
      <c r="B2263" s="242"/>
      <c r="C2263" s="243"/>
      <c r="D2263" s="244" t="s">
        <v>178</v>
      </c>
      <c r="E2263" s="245" t="s">
        <v>1</v>
      </c>
      <c r="F2263" s="246" t="s">
        <v>524</v>
      </c>
      <c r="G2263" s="243"/>
      <c r="H2263" s="245" t="s">
        <v>1</v>
      </c>
      <c r="I2263" s="247"/>
      <c r="J2263" s="243"/>
      <c r="K2263" s="243"/>
      <c r="L2263" s="248"/>
      <c r="M2263" s="249"/>
      <c r="N2263" s="250"/>
      <c r="O2263" s="250"/>
      <c r="P2263" s="250"/>
      <c r="Q2263" s="250"/>
      <c r="R2263" s="250"/>
      <c r="S2263" s="250"/>
      <c r="T2263" s="251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2" t="s">
        <v>178</v>
      </c>
      <c r="AU2263" s="252" t="s">
        <v>89</v>
      </c>
      <c r="AV2263" s="13" t="s">
        <v>87</v>
      </c>
      <c r="AW2263" s="13" t="s">
        <v>36</v>
      </c>
      <c r="AX2263" s="13" t="s">
        <v>79</v>
      </c>
      <c r="AY2263" s="252" t="s">
        <v>170</v>
      </c>
    </row>
    <row r="2264" s="13" customFormat="1">
      <c r="A2264" s="13"/>
      <c r="B2264" s="242"/>
      <c r="C2264" s="243"/>
      <c r="D2264" s="244" t="s">
        <v>178</v>
      </c>
      <c r="E2264" s="245" t="s">
        <v>1</v>
      </c>
      <c r="F2264" s="246" t="s">
        <v>2086</v>
      </c>
      <c r="G2264" s="243"/>
      <c r="H2264" s="245" t="s">
        <v>1</v>
      </c>
      <c r="I2264" s="247"/>
      <c r="J2264" s="243"/>
      <c r="K2264" s="243"/>
      <c r="L2264" s="248"/>
      <c r="M2264" s="249"/>
      <c r="N2264" s="250"/>
      <c r="O2264" s="250"/>
      <c r="P2264" s="250"/>
      <c r="Q2264" s="250"/>
      <c r="R2264" s="250"/>
      <c r="S2264" s="250"/>
      <c r="T2264" s="251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2" t="s">
        <v>178</v>
      </c>
      <c r="AU2264" s="252" t="s">
        <v>89</v>
      </c>
      <c r="AV2264" s="13" t="s">
        <v>87</v>
      </c>
      <c r="AW2264" s="13" t="s">
        <v>36</v>
      </c>
      <c r="AX2264" s="13" t="s">
        <v>79</v>
      </c>
      <c r="AY2264" s="252" t="s">
        <v>170</v>
      </c>
    </row>
    <row r="2265" s="13" customFormat="1">
      <c r="A2265" s="13"/>
      <c r="B2265" s="242"/>
      <c r="C2265" s="243"/>
      <c r="D2265" s="244" t="s">
        <v>178</v>
      </c>
      <c r="E2265" s="245" t="s">
        <v>1</v>
      </c>
      <c r="F2265" s="246" t="s">
        <v>2087</v>
      </c>
      <c r="G2265" s="243"/>
      <c r="H2265" s="245" t="s">
        <v>1</v>
      </c>
      <c r="I2265" s="247"/>
      <c r="J2265" s="243"/>
      <c r="K2265" s="243"/>
      <c r="L2265" s="248"/>
      <c r="M2265" s="249"/>
      <c r="N2265" s="250"/>
      <c r="O2265" s="250"/>
      <c r="P2265" s="250"/>
      <c r="Q2265" s="250"/>
      <c r="R2265" s="250"/>
      <c r="S2265" s="250"/>
      <c r="T2265" s="251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2" t="s">
        <v>178</v>
      </c>
      <c r="AU2265" s="252" t="s">
        <v>89</v>
      </c>
      <c r="AV2265" s="13" t="s">
        <v>87</v>
      </c>
      <c r="AW2265" s="13" t="s">
        <v>36</v>
      </c>
      <c r="AX2265" s="13" t="s">
        <v>79</v>
      </c>
      <c r="AY2265" s="252" t="s">
        <v>170</v>
      </c>
    </row>
    <row r="2266" s="14" customFormat="1">
      <c r="A2266" s="14"/>
      <c r="B2266" s="253"/>
      <c r="C2266" s="254"/>
      <c r="D2266" s="244" t="s">
        <v>178</v>
      </c>
      <c r="E2266" s="255" t="s">
        <v>1</v>
      </c>
      <c r="F2266" s="256" t="s">
        <v>678</v>
      </c>
      <c r="G2266" s="254"/>
      <c r="H2266" s="257">
        <v>17.02</v>
      </c>
      <c r="I2266" s="258"/>
      <c r="J2266" s="254"/>
      <c r="K2266" s="254"/>
      <c r="L2266" s="259"/>
      <c r="M2266" s="260"/>
      <c r="N2266" s="261"/>
      <c r="O2266" s="261"/>
      <c r="P2266" s="261"/>
      <c r="Q2266" s="261"/>
      <c r="R2266" s="261"/>
      <c r="S2266" s="261"/>
      <c r="T2266" s="26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3" t="s">
        <v>178</v>
      </c>
      <c r="AU2266" s="263" t="s">
        <v>89</v>
      </c>
      <c r="AV2266" s="14" t="s">
        <v>89</v>
      </c>
      <c r="AW2266" s="14" t="s">
        <v>36</v>
      </c>
      <c r="AX2266" s="14" t="s">
        <v>79</v>
      </c>
      <c r="AY2266" s="263" t="s">
        <v>170</v>
      </c>
    </row>
    <row r="2267" s="14" customFormat="1">
      <c r="A2267" s="14"/>
      <c r="B2267" s="253"/>
      <c r="C2267" s="254"/>
      <c r="D2267" s="244" t="s">
        <v>178</v>
      </c>
      <c r="E2267" s="255" t="s">
        <v>1</v>
      </c>
      <c r="F2267" s="256" t="s">
        <v>950</v>
      </c>
      <c r="G2267" s="254"/>
      <c r="H2267" s="257">
        <v>1.28</v>
      </c>
      <c r="I2267" s="258"/>
      <c r="J2267" s="254"/>
      <c r="K2267" s="254"/>
      <c r="L2267" s="259"/>
      <c r="M2267" s="260"/>
      <c r="N2267" s="261"/>
      <c r="O2267" s="261"/>
      <c r="P2267" s="261"/>
      <c r="Q2267" s="261"/>
      <c r="R2267" s="261"/>
      <c r="S2267" s="261"/>
      <c r="T2267" s="26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63" t="s">
        <v>178</v>
      </c>
      <c r="AU2267" s="263" t="s">
        <v>89</v>
      </c>
      <c r="AV2267" s="14" t="s">
        <v>89</v>
      </c>
      <c r="AW2267" s="14" t="s">
        <v>36</v>
      </c>
      <c r="AX2267" s="14" t="s">
        <v>79</v>
      </c>
      <c r="AY2267" s="263" t="s">
        <v>170</v>
      </c>
    </row>
    <row r="2268" s="14" customFormat="1">
      <c r="A2268" s="14"/>
      <c r="B2268" s="253"/>
      <c r="C2268" s="254"/>
      <c r="D2268" s="244" t="s">
        <v>178</v>
      </c>
      <c r="E2268" s="255" t="s">
        <v>1</v>
      </c>
      <c r="F2268" s="256" t="s">
        <v>951</v>
      </c>
      <c r="G2268" s="254"/>
      <c r="H2268" s="257">
        <v>5.5</v>
      </c>
      <c r="I2268" s="258"/>
      <c r="J2268" s="254"/>
      <c r="K2268" s="254"/>
      <c r="L2268" s="259"/>
      <c r="M2268" s="260"/>
      <c r="N2268" s="261"/>
      <c r="O2268" s="261"/>
      <c r="P2268" s="261"/>
      <c r="Q2268" s="261"/>
      <c r="R2268" s="261"/>
      <c r="S2268" s="261"/>
      <c r="T2268" s="26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3" t="s">
        <v>178</v>
      </c>
      <c r="AU2268" s="263" t="s">
        <v>89</v>
      </c>
      <c r="AV2268" s="14" t="s">
        <v>89</v>
      </c>
      <c r="AW2268" s="14" t="s">
        <v>36</v>
      </c>
      <c r="AX2268" s="14" t="s">
        <v>79</v>
      </c>
      <c r="AY2268" s="263" t="s">
        <v>170</v>
      </c>
    </row>
    <row r="2269" s="13" customFormat="1">
      <c r="A2269" s="13"/>
      <c r="B2269" s="242"/>
      <c r="C2269" s="243"/>
      <c r="D2269" s="244" t="s">
        <v>178</v>
      </c>
      <c r="E2269" s="245" t="s">
        <v>1</v>
      </c>
      <c r="F2269" s="246" t="s">
        <v>2088</v>
      </c>
      <c r="G2269" s="243"/>
      <c r="H2269" s="245" t="s">
        <v>1</v>
      </c>
      <c r="I2269" s="247"/>
      <c r="J2269" s="243"/>
      <c r="K2269" s="243"/>
      <c r="L2269" s="248"/>
      <c r="M2269" s="249"/>
      <c r="N2269" s="250"/>
      <c r="O2269" s="250"/>
      <c r="P2269" s="250"/>
      <c r="Q2269" s="250"/>
      <c r="R2269" s="250"/>
      <c r="S2269" s="250"/>
      <c r="T2269" s="251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2" t="s">
        <v>178</v>
      </c>
      <c r="AU2269" s="252" t="s">
        <v>89</v>
      </c>
      <c r="AV2269" s="13" t="s">
        <v>87</v>
      </c>
      <c r="AW2269" s="13" t="s">
        <v>36</v>
      </c>
      <c r="AX2269" s="13" t="s">
        <v>79</v>
      </c>
      <c r="AY2269" s="252" t="s">
        <v>170</v>
      </c>
    </row>
    <row r="2270" s="14" customFormat="1">
      <c r="A2270" s="14"/>
      <c r="B2270" s="253"/>
      <c r="C2270" s="254"/>
      <c r="D2270" s="244" t="s">
        <v>178</v>
      </c>
      <c r="E2270" s="255" t="s">
        <v>1</v>
      </c>
      <c r="F2270" s="256" t="s">
        <v>953</v>
      </c>
      <c r="G2270" s="254"/>
      <c r="H2270" s="257">
        <v>50.630000000000003</v>
      </c>
      <c r="I2270" s="258"/>
      <c r="J2270" s="254"/>
      <c r="K2270" s="254"/>
      <c r="L2270" s="259"/>
      <c r="M2270" s="260"/>
      <c r="N2270" s="261"/>
      <c r="O2270" s="261"/>
      <c r="P2270" s="261"/>
      <c r="Q2270" s="261"/>
      <c r="R2270" s="261"/>
      <c r="S2270" s="261"/>
      <c r="T2270" s="26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3" t="s">
        <v>178</v>
      </c>
      <c r="AU2270" s="263" t="s">
        <v>89</v>
      </c>
      <c r="AV2270" s="14" t="s">
        <v>89</v>
      </c>
      <c r="AW2270" s="14" t="s">
        <v>36</v>
      </c>
      <c r="AX2270" s="14" t="s">
        <v>79</v>
      </c>
      <c r="AY2270" s="263" t="s">
        <v>170</v>
      </c>
    </row>
    <row r="2271" s="13" customFormat="1">
      <c r="A2271" s="13"/>
      <c r="B2271" s="242"/>
      <c r="C2271" s="243"/>
      <c r="D2271" s="244" t="s">
        <v>178</v>
      </c>
      <c r="E2271" s="245" t="s">
        <v>1</v>
      </c>
      <c r="F2271" s="246" t="s">
        <v>2089</v>
      </c>
      <c r="G2271" s="243"/>
      <c r="H2271" s="245" t="s">
        <v>1</v>
      </c>
      <c r="I2271" s="247"/>
      <c r="J2271" s="243"/>
      <c r="K2271" s="243"/>
      <c r="L2271" s="248"/>
      <c r="M2271" s="249"/>
      <c r="N2271" s="250"/>
      <c r="O2271" s="250"/>
      <c r="P2271" s="250"/>
      <c r="Q2271" s="250"/>
      <c r="R2271" s="250"/>
      <c r="S2271" s="250"/>
      <c r="T2271" s="251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2" t="s">
        <v>178</v>
      </c>
      <c r="AU2271" s="252" t="s">
        <v>89</v>
      </c>
      <c r="AV2271" s="13" t="s">
        <v>87</v>
      </c>
      <c r="AW2271" s="13" t="s">
        <v>36</v>
      </c>
      <c r="AX2271" s="13" t="s">
        <v>79</v>
      </c>
      <c r="AY2271" s="252" t="s">
        <v>170</v>
      </c>
    </row>
    <row r="2272" s="14" customFormat="1">
      <c r="A2272" s="14"/>
      <c r="B2272" s="253"/>
      <c r="C2272" s="254"/>
      <c r="D2272" s="244" t="s">
        <v>178</v>
      </c>
      <c r="E2272" s="255" t="s">
        <v>1</v>
      </c>
      <c r="F2272" s="256" t="s">
        <v>2090</v>
      </c>
      <c r="G2272" s="254"/>
      <c r="H2272" s="257">
        <v>14.798</v>
      </c>
      <c r="I2272" s="258"/>
      <c r="J2272" s="254"/>
      <c r="K2272" s="254"/>
      <c r="L2272" s="259"/>
      <c r="M2272" s="260"/>
      <c r="N2272" s="261"/>
      <c r="O2272" s="261"/>
      <c r="P2272" s="261"/>
      <c r="Q2272" s="261"/>
      <c r="R2272" s="261"/>
      <c r="S2272" s="261"/>
      <c r="T2272" s="26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3" t="s">
        <v>178</v>
      </c>
      <c r="AU2272" s="263" t="s">
        <v>89</v>
      </c>
      <c r="AV2272" s="14" t="s">
        <v>89</v>
      </c>
      <c r="AW2272" s="14" t="s">
        <v>36</v>
      </c>
      <c r="AX2272" s="14" t="s">
        <v>79</v>
      </c>
      <c r="AY2272" s="263" t="s">
        <v>170</v>
      </c>
    </row>
    <row r="2273" s="16" customFormat="1">
      <c r="A2273" s="16"/>
      <c r="B2273" s="275"/>
      <c r="C2273" s="276"/>
      <c r="D2273" s="244" t="s">
        <v>178</v>
      </c>
      <c r="E2273" s="277" t="s">
        <v>1</v>
      </c>
      <c r="F2273" s="278" t="s">
        <v>221</v>
      </c>
      <c r="G2273" s="276"/>
      <c r="H2273" s="279">
        <v>89.227999999999994</v>
      </c>
      <c r="I2273" s="280"/>
      <c r="J2273" s="276"/>
      <c r="K2273" s="276"/>
      <c r="L2273" s="281"/>
      <c r="M2273" s="282"/>
      <c r="N2273" s="283"/>
      <c r="O2273" s="283"/>
      <c r="P2273" s="283"/>
      <c r="Q2273" s="283"/>
      <c r="R2273" s="283"/>
      <c r="S2273" s="283"/>
      <c r="T2273" s="284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T2273" s="285" t="s">
        <v>178</v>
      </c>
      <c r="AU2273" s="285" t="s">
        <v>89</v>
      </c>
      <c r="AV2273" s="16" t="s">
        <v>189</v>
      </c>
      <c r="AW2273" s="16" t="s">
        <v>36</v>
      </c>
      <c r="AX2273" s="16" t="s">
        <v>79</v>
      </c>
      <c r="AY2273" s="285" t="s">
        <v>170</v>
      </c>
    </row>
    <row r="2274" s="13" customFormat="1">
      <c r="A2274" s="13"/>
      <c r="B2274" s="242"/>
      <c r="C2274" s="243"/>
      <c r="D2274" s="244" t="s">
        <v>178</v>
      </c>
      <c r="E2274" s="245" t="s">
        <v>1</v>
      </c>
      <c r="F2274" s="246" t="s">
        <v>957</v>
      </c>
      <c r="G2274" s="243"/>
      <c r="H2274" s="245" t="s">
        <v>1</v>
      </c>
      <c r="I2274" s="247"/>
      <c r="J2274" s="243"/>
      <c r="K2274" s="243"/>
      <c r="L2274" s="248"/>
      <c r="M2274" s="249"/>
      <c r="N2274" s="250"/>
      <c r="O2274" s="250"/>
      <c r="P2274" s="250"/>
      <c r="Q2274" s="250"/>
      <c r="R2274" s="250"/>
      <c r="S2274" s="250"/>
      <c r="T2274" s="251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2" t="s">
        <v>178</v>
      </c>
      <c r="AU2274" s="252" t="s">
        <v>89</v>
      </c>
      <c r="AV2274" s="13" t="s">
        <v>87</v>
      </c>
      <c r="AW2274" s="13" t="s">
        <v>36</v>
      </c>
      <c r="AX2274" s="13" t="s">
        <v>79</v>
      </c>
      <c r="AY2274" s="252" t="s">
        <v>170</v>
      </c>
    </row>
    <row r="2275" s="14" customFormat="1">
      <c r="A2275" s="14"/>
      <c r="B2275" s="253"/>
      <c r="C2275" s="254"/>
      <c r="D2275" s="244" t="s">
        <v>178</v>
      </c>
      <c r="E2275" s="255" t="s">
        <v>1</v>
      </c>
      <c r="F2275" s="256" t="s">
        <v>958</v>
      </c>
      <c r="G2275" s="254"/>
      <c r="H2275" s="257">
        <v>72.579999999999998</v>
      </c>
      <c r="I2275" s="258"/>
      <c r="J2275" s="254"/>
      <c r="K2275" s="254"/>
      <c r="L2275" s="259"/>
      <c r="M2275" s="260"/>
      <c r="N2275" s="261"/>
      <c r="O2275" s="261"/>
      <c r="P2275" s="261"/>
      <c r="Q2275" s="261"/>
      <c r="R2275" s="261"/>
      <c r="S2275" s="261"/>
      <c r="T2275" s="26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3" t="s">
        <v>178</v>
      </c>
      <c r="AU2275" s="263" t="s">
        <v>89</v>
      </c>
      <c r="AV2275" s="14" t="s">
        <v>89</v>
      </c>
      <c r="AW2275" s="14" t="s">
        <v>36</v>
      </c>
      <c r="AX2275" s="14" t="s">
        <v>79</v>
      </c>
      <c r="AY2275" s="263" t="s">
        <v>170</v>
      </c>
    </row>
    <row r="2276" s="14" customFormat="1">
      <c r="A2276" s="14"/>
      <c r="B2276" s="253"/>
      <c r="C2276" s="254"/>
      <c r="D2276" s="244" t="s">
        <v>178</v>
      </c>
      <c r="E2276" s="255" t="s">
        <v>1</v>
      </c>
      <c r="F2276" s="256" t="s">
        <v>959</v>
      </c>
      <c r="G2276" s="254"/>
      <c r="H2276" s="257">
        <v>5.0800000000000001</v>
      </c>
      <c r="I2276" s="258"/>
      <c r="J2276" s="254"/>
      <c r="K2276" s="254"/>
      <c r="L2276" s="259"/>
      <c r="M2276" s="260"/>
      <c r="N2276" s="261"/>
      <c r="O2276" s="261"/>
      <c r="P2276" s="261"/>
      <c r="Q2276" s="261"/>
      <c r="R2276" s="261"/>
      <c r="S2276" s="261"/>
      <c r="T2276" s="26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3" t="s">
        <v>178</v>
      </c>
      <c r="AU2276" s="263" t="s">
        <v>89</v>
      </c>
      <c r="AV2276" s="14" t="s">
        <v>89</v>
      </c>
      <c r="AW2276" s="14" t="s">
        <v>36</v>
      </c>
      <c r="AX2276" s="14" t="s">
        <v>79</v>
      </c>
      <c r="AY2276" s="263" t="s">
        <v>170</v>
      </c>
    </row>
    <row r="2277" s="13" customFormat="1">
      <c r="A2277" s="13"/>
      <c r="B2277" s="242"/>
      <c r="C2277" s="243"/>
      <c r="D2277" s="244" t="s">
        <v>178</v>
      </c>
      <c r="E2277" s="245" t="s">
        <v>1</v>
      </c>
      <c r="F2277" s="246" t="s">
        <v>2092</v>
      </c>
      <c r="G2277" s="243"/>
      <c r="H2277" s="245" t="s">
        <v>1</v>
      </c>
      <c r="I2277" s="247"/>
      <c r="J2277" s="243"/>
      <c r="K2277" s="243"/>
      <c r="L2277" s="248"/>
      <c r="M2277" s="249"/>
      <c r="N2277" s="250"/>
      <c r="O2277" s="250"/>
      <c r="P2277" s="250"/>
      <c r="Q2277" s="250"/>
      <c r="R2277" s="250"/>
      <c r="S2277" s="250"/>
      <c r="T2277" s="251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2" t="s">
        <v>178</v>
      </c>
      <c r="AU2277" s="252" t="s">
        <v>89</v>
      </c>
      <c r="AV2277" s="13" t="s">
        <v>87</v>
      </c>
      <c r="AW2277" s="13" t="s">
        <v>36</v>
      </c>
      <c r="AX2277" s="13" t="s">
        <v>79</v>
      </c>
      <c r="AY2277" s="252" t="s">
        <v>170</v>
      </c>
    </row>
    <row r="2278" s="14" customFormat="1">
      <c r="A2278" s="14"/>
      <c r="B2278" s="253"/>
      <c r="C2278" s="254"/>
      <c r="D2278" s="244" t="s">
        <v>178</v>
      </c>
      <c r="E2278" s="255" t="s">
        <v>1</v>
      </c>
      <c r="F2278" s="256" t="s">
        <v>2103</v>
      </c>
      <c r="G2278" s="254"/>
      <c r="H2278" s="257">
        <v>1.0349999999999999</v>
      </c>
      <c r="I2278" s="258"/>
      <c r="J2278" s="254"/>
      <c r="K2278" s="254"/>
      <c r="L2278" s="259"/>
      <c r="M2278" s="260"/>
      <c r="N2278" s="261"/>
      <c r="O2278" s="261"/>
      <c r="P2278" s="261"/>
      <c r="Q2278" s="261"/>
      <c r="R2278" s="261"/>
      <c r="S2278" s="261"/>
      <c r="T2278" s="26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3" t="s">
        <v>178</v>
      </c>
      <c r="AU2278" s="263" t="s">
        <v>89</v>
      </c>
      <c r="AV2278" s="14" t="s">
        <v>89</v>
      </c>
      <c r="AW2278" s="14" t="s">
        <v>36</v>
      </c>
      <c r="AX2278" s="14" t="s">
        <v>79</v>
      </c>
      <c r="AY2278" s="263" t="s">
        <v>170</v>
      </c>
    </row>
    <row r="2279" s="16" customFormat="1">
      <c r="A2279" s="16"/>
      <c r="B2279" s="275"/>
      <c r="C2279" s="276"/>
      <c r="D2279" s="244" t="s">
        <v>178</v>
      </c>
      <c r="E2279" s="277" t="s">
        <v>1</v>
      </c>
      <c r="F2279" s="278" t="s">
        <v>221</v>
      </c>
      <c r="G2279" s="276"/>
      <c r="H2279" s="279">
        <v>78.694999999999993</v>
      </c>
      <c r="I2279" s="280"/>
      <c r="J2279" s="276"/>
      <c r="K2279" s="276"/>
      <c r="L2279" s="281"/>
      <c r="M2279" s="282"/>
      <c r="N2279" s="283"/>
      <c r="O2279" s="283"/>
      <c r="P2279" s="283"/>
      <c r="Q2279" s="283"/>
      <c r="R2279" s="283"/>
      <c r="S2279" s="283"/>
      <c r="T2279" s="284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T2279" s="285" t="s">
        <v>178</v>
      </c>
      <c r="AU2279" s="285" t="s">
        <v>89</v>
      </c>
      <c r="AV2279" s="16" t="s">
        <v>189</v>
      </c>
      <c r="AW2279" s="16" t="s">
        <v>36</v>
      </c>
      <c r="AX2279" s="16" t="s">
        <v>79</v>
      </c>
      <c r="AY2279" s="285" t="s">
        <v>170</v>
      </c>
    </row>
    <row r="2280" s="15" customFormat="1">
      <c r="A2280" s="15"/>
      <c r="B2280" s="264"/>
      <c r="C2280" s="265"/>
      <c r="D2280" s="244" t="s">
        <v>178</v>
      </c>
      <c r="E2280" s="266" t="s">
        <v>1</v>
      </c>
      <c r="F2280" s="267" t="s">
        <v>183</v>
      </c>
      <c r="G2280" s="265"/>
      <c r="H2280" s="268">
        <v>167.923</v>
      </c>
      <c r="I2280" s="269"/>
      <c r="J2280" s="265"/>
      <c r="K2280" s="265"/>
      <c r="L2280" s="270"/>
      <c r="M2280" s="271"/>
      <c r="N2280" s="272"/>
      <c r="O2280" s="272"/>
      <c r="P2280" s="272"/>
      <c r="Q2280" s="272"/>
      <c r="R2280" s="272"/>
      <c r="S2280" s="272"/>
      <c r="T2280" s="273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74" t="s">
        <v>178</v>
      </c>
      <c r="AU2280" s="274" t="s">
        <v>89</v>
      </c>
      <c r="AV2280" s="15" t="s">
        <v>176</v>
      </c>
      <c r="AW2280" s="15" t="s">
        <v>36</v>
      </c>
      <c r="AX2280" s="15" t="s">
        <v>87</v>
      </c>
      <c r="AY2280" s="274" t="s">
        <v>170</v>
      </c>
    </row>
    <row r="2281" s="2" customFormat="1" ht="24.15" customHeight="1">
      <c r="A2281" s="39"/>
      <c r="B2281" s="40"/>
      <c r="C2281" s="228" t="s">
        <v>2104</v>
      </c>
      <c r="D2281" s="228" t="s">
        <v>172</v>
      </c>
      <c r="E2281" s="229" t="s">
        <v>2105</v>
      </c>
      <c r="F2281" s="230" t="s">
        <v>2106</v>
      </c>
      <c r="G2281" s="231" t="s">
        <v>352</v>
      </c>
      <c r="H2281" s="232">
        <v>41.189999999999998</v>
      </c>
      <c r="I2281" s="233"/>
      <c r="J2281" s="234">
        <f>ROUND(I2281*H2281,2)</f>
        <v>0</v>
      </c>
      <c r="K2281" s="235"/>
      <c r="L2281" s="45"/>
      <c r="M2281" s="236" t="s">
        <v>1</v>
      </c>
      <c r="N2281" s="237" t="s">
        <v>44</v>
      </c>
      <c r="O2281" s="92"/>
      <c r="P2281" s="238">
        <f>O2281*H2281</f>
        <v>0</v>
      </c>
      <c r="Q2281" s="238">
        <v>0.00198</v>
      </c>
      <c r="R2281" s="238">
        <f>Q2281*H2281</f>
        <v>0.081556199999999995</v>
      </c>
      <c r="S2281" s="238">
        <v>0</v>
      </c>
      <c r="T2281" s="239">
        <f>S2281*H2281</f>
        <v>0</v>
      </c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39"/>
      <c r="AE2281" s="39"/>
      <c r="AR2281" s="240" t="s">
        <v>273</v>
      </c>
      <c r="AT2281" s="240" t="s">
        <v>172</v>
      </c>
      <c r="AU2281" s="240" t="s">
        <v>89</v>
      </c>
      <c r="AY2281" s="18" t="s">
        <v>170</v>
      </c>
      <c r="BE2281" s="241">
        <f>IF(N2281="základní",J2281,0)</f>
        <v>0</v>
      </c>
      <c r="BF2281" s="241">
        <f>IF(N2281="snížená",J2281,0)</f>
        <v>0</v>
      </c>
      <c r="BG2281" s="241">
        <f>IF(N2281="zákl. přenesená",J2281,0)</f>
        <v>0</v>
      </c>
      <c r="BH2281" s="241">
        <f>IF(N2281="sníž. přenesená",J2281,0)</f>
        <v>0</v>
      </c>
      <c r="BI2281" s="241">
        <f>IF(N2281="nulová",J2281,0)</f>
        <v>0</v>
      </c>
      <c r="BJ2281" s="18" t="s">
        <v>87</v>
      </c>
      <c r="BK2281" s="241">
        <f>ROUND(I2281*H2281,2)</f>
        <v>0</v>
      </c>
      <c r="BL2281" s="18" t="s">
        <v>273</v>
      </c>
      <c r="BM2281" s="240" t="s">
        <v>2107</v>
      </c>
    </row>
    <row r="2282" s="13" customFormat="1">
      <c r="A2282" s="13"/>
      <c r="B2282" s="242"/>
      <c r="C2282" s="243"/>
      <c r="D2282" s="244" t="s">
        <v>178</v>
      </c>
      <c r="E2282" s="245" t="s">
        <v>1</v>
      </c>
      <c r="F2282" s="246" t="s">
        <v>524</v>
      </c>
      <c r="G2282" s="243"/>
      <c r="H2282" s="245" t="s">
        <v>1</v>
      </c>
      <c r="I2282" s="247"/>
      <c r="J2282" s="243"/>
      <c r="K2282" s="243"/>
      <c r="L2282" s="248"/>
      <c r="M2282" s="249"/>
      <c r="N2282" s="250"/>
      <c r="O2282" s="250"/>
      <c r="P2282" s="250"/>
      <c r="Q2282" s="250"/>
      <c r="R2282" s="250"/>
      <c r="S2282" s="250"/>
      <c r="T2282" s="251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2" t="s">
        <v>178</v>
      </c>
      <c r="AU2282" s="252" t="s">
        <v>89</v>
      </c>
      <c r="AV2282" s="13" t="s">
        <v>87</v>
      </c>
      <c r="AW2282" s="13" t="s">
        <v>36</v>
      </c>
      <c r="AX2282" s="13" t="s">
        <v>79</v>
      </c>
      <c r="AY2282" s="252" t="s">
        <v>170</v>
      </c>
    </row>
    <row r="2283" s="13" customFormat="1">
      <c r="A2283" s="13"/>
      <c r="B2283" s="242"/>
      <c r="C2283" s="243"/>
      <c r="D2283" s="244" t="s">
        <v>178</v>
      </c>
      <c r="E2283" s="245" t="s">
        <v>1</v>
      </c>
      <c r="F2283" s="246" t="s">
        <v>2086</v>
      </c>
      <c r="G2283" s="243"/>
      <c r="H2283" s="245" t="s">
        <v>1</v>
      </c>
      <c r="I2283" s="247"/>
      <c r="J2283" s="243"/>
      <c r="K2283" s="243"/>
      <c r="L2283" s="248"/>
      <c r="M2283" s="249"/>
      <c r="N2283" s="250"/>
      <c r="O2283" s="250"/>
      <c r="P2283" s="250"/>
      <c r="Q2283" s="250"/>
      <c r="R2283" s="250"/>
      <c r="S2283" s="250"/>
      <c r="T2283" s="251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2" t="s">
        <v>178</v>
      </c>
      <c r="AU2283" s="252" t="s">
        <v>89</v>
      </c>
      <c r="AV2283" s="13" t="s">
        <v>87</v>
      </c>
      <c r="AW2283" s="13" t="s">
        <v>36</v>
      </c>
      <c r="AX2283" s="13" t="s">
        <v>79</v>
      </c>
      <c r="AY2283" s="252" t="s">
        <v>170</v>
      </c>
    </row>
    <row r="2284" s="14" customFormat="1">
      <c r="A2284" s="14"/>
      <c r="B2284" s="253"/>
      <c r="C2284" s="254"/>
      <c r="D2284" s="244" t="s">
        <v>178</v>
      </c>
      <c r="E2284" s="255" t="s">
        <v>1</v>
      </c>
      <c r="F2284" s="256" t="s">
        <v>2108</v>
      </c>
      <c r="G2284" s="254"/>
      <c r="H2284" s="257">
        <v>37.740000000000002</v>
      </c>
      <c r="I2284" s="258"/>
      <c r="J2284" s="254"/>
      <c r="K2284" s="254"/>
      <c r="L2284" s="259"/>
      <c r="M2284" s="260"/>
      <c r="N2284" s="261"/>
      <c r="O2284" s="261"/>
      <c r="P2284" s="261"/>
      <c r="Q2284" s="261"/>
      <c r="R2284" s="261"/>
      <c r="S2284" s="261"/>
      <c r="T2284" s="26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3" t="s">
        <v>178</v>
      </c>
      <c r="AU2284" s="263" t="s">
        <v>89</v>
      </c>
      <c r="AV2284" s="14" t="s">
        <v>89</v>
      </c>
      <c r="AW2284" s="14" t="s">
        <v>36</v>
      </c>
      <c r="AX2284" s="14" t="s">
        <v>79</v>
      </c>
      <c r="AY2284" s="263" t="s">
        <v>170</v>
      </c>
    </row>
    <row r="2285" s="13" customFormat="1">
      <c r="A2285" s="13"/>
      <c r="B2285" s="242"/>
      <c r="C2285" s="243"/>
      <c r="D2285" s="244" t="s">
        <v>178</v>
      </c>
      <c r="E2285" s="245" t="s">
        <v>1</v>
      </c>
      <c r="F2285" s="246" t="s">
        <v>2109</v>
      </c>
      <c r="G2285" s="243"/>
      <c r="H2285" s="245" t="s">
        <v>1</v>
      </c>
      <c r="I2285" s="247"/>
      <c r="J2285" s="243"/>
      <c r="K2285" s="243"/>
      <c r="L2285" s="248"/>
      <c r="M2285" s="249"/>
      <c r="N2285" s="250"/>
      <c r="O2285" s="250"/>
      <c r="P2285" s="250"/>
      <c r="Q2285" s="250"/>
      <c r="R2285" s="250"/>
      <c r="S2285" s="250"/>
      <c r="T2285" s="251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2" t="s">
        <v>178</v>
      </c>
      <c r="AU2285" s="252" t="s">
        <v>89</v>
      </c>
      <c r="AV2285" s="13" t="s">
        <v>87</v>
      </c>
      <c r="AW2285" s="13" t="s">
        <v>36</v>
      </c>
      <c r="AX2285" s="13" t="s">
        <v>79</v>
      </c>
      <c r="AY2285" s="252" t="s">
        <v>170</v>
      </c>
    </row>
    <row r="2286" s="14" customFormat="1">
      <c r="A2286" s="14"/>
      <c r="B2286" s="253"/>
      <c r="C2286" s="254"/>
      <c r="D2286" s="244" t="s">
        <v>178</v>
      </c>
      <c r="E2286" s="255" t="s">
        <v>1</v>
      </c>
      <c r="F2286" s="256" t="s">
        <v>2110</v>
      </c>
      <c r="G2286" s="254"/>
      <c r="H2286" s="257">
        <v>3.4500000000000002</v>
      </c>
      <c r="I2286" s="258"/>
      <c r="J2286" s="254"/>
      <c r="K2286" s="254"/>
      <c r="L2286" s="259"/>
      <c r="M2286" s="260"/>
      <c r="N2286" s="261"/>
      <c r="O2286" s="261"/>
      <c r="P2286" s="261"/>
      <c r="Q2286" s="261"/>
      <c r="R2286" s="261"/>
      <c r="S2286" s="261"/>
      <c r="T2286" s="26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3" t="s">
        <v>178</v>
      </c>
      <c r="AU2286" s="263" t="s">
        <v>89</v>
      </c>
      <c r="AV2286" s="14" t="s">
        <v>89</v>
      </c>
      <c r="AW2286" s="14" t="s">
        <v>36</v>
      </c>
      <c r="AX2286" s="14" t="s">
        <v>79</v>
      </c>
      <c r="AY2286" s="263" t="s">
        <v>170</v>
      </c>
    </row>
    <row r="2287" s="15" customFormat="1">
      <c r="A2287" s="15"/>
      <c r="B2287" s="264"/>
      <c r="C2287" s="265"/>
      <c r="D2287" s="244" t="s">
        <v>178</v>
      </c>
      <c r="E2287" s="266" t="s">
        <v>1</v>
      </c>
      <c r="F2287" s="267" t="s">
        <v>183</v>
      </c>
      <c r="G2287" s="265"/>
      <c r="H2287" s="268">
        <v>41.189999999999998</v>
      </c>
      <c r="I2287" s="269"/>
      <c r="J2287" s="265"/>
      <c r="K2287" s="265"/>
      <c r="L2287" s="270"/>
      <c r="M2287" s="271"/>
      <c r="N2287" s="272"/>
      <c r="O2287" s="272"/>
      <c r="P2287" s="272"/>
      <c r="Q2287" s="272"/>
      <c r="R2287" s="272"/>
      <c r="S2287" s="272"/>
      <c r="T2287" s="273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74" t="s">
        <v>178</v>
      </c>
      <c r="AU2287" s="274" t="s">
        <v>89</v>
      </c>
      <c r="AV2287" s="15" t="s">
        <v>176</v>
      </c>
      <c r="AW2287" s="15" t="s">
        <v>36</v>
      </c>
      <c r="AX2287" s="15" t="s">
        <v>87</v>
      </c>
      <c r="AY2287" s="274" t="s">
        <v>170</v>
      </c>
    </row>
    <row r="2288" s="2" customFormat="1" ht="37.8" customHeight="1">
      <c r="A2288" s="39"/>
      <c r="B2288" s="40"/>
      <c r="C2288" s="286" t="s">
        <v>2111</v>
      </c>
      <c r="D2288" s="286" t="s">
        <v>312</v>
      </c>
      <c r="E2288" s="287" t="s">
        <v>2112</v>
      </c>
      <c r="F2288" s="288" t="s">
        <v>2113</v>
      </c>
      <c r="G2288" s="289" t="s">
        <v>175</v>
      </c>
      <c r="H2288" s="290">
        <v>18.207999999999998</v>
      </c>
      <c r="I2288" s="291"/>
      <c r="J2288" s="292">
        <f>ROUND(I2288*H2288,2)</f>
        <v>0</v>
      </c>
      <c r="K2288" s="293"/>
      <c r="L2288" s="294"/>
      <c r="M2288" s="295" t="s">
        <v>1</v>
      </c>
      <c r="N2288" s="296" t="s">
        <v>44</v>
      </c>
      <c r="O2288" s="92"/>
      <c r="P2288" s="238">
        <f>O2288*H2288</f>
        <v>0</v>
      </c>
      <c r="Q2288" s="238">
        <v>0.019199999999999998</v>
      </c>
      <c r="R2288" s="238">
        <f>Q2288*H2288</f>
        <v>0.34959359999999995</v>
      </c>
      <c r="S2288" s="238">
        <v>0</v>
      </c>
      <c r="T2288" s="239">
        <f>S2288*H2288</f>
        <v>0</v>
      </c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39"/>
      <c r="AE2288" s="39"/>
      <c r="AR2288" s="240" t="s">
        <v>366</v>
      </c>
      <c r="AT2288" s="240" t="s">
        <v>312</v>
      </c>
      <c r="AU2288" s="240" t="s">
        <v>89</v>
      </c>
      <c r="AY2288" s="18" t="s">
        <v>170</v>
      </c>
      <c r="BE2288" s="241">
        <f>IF(N2288="základní",J2288,0)</f>
        <v>0</v>
      </c>
      <c r="BF2288" s="241">
        <f>IF(N2288="snížená",J2288,0)</f>
        <v>0</v>
      </c>
      <c r="BG2288" s="241">
        <f>IF(N2288="zákl. přenesená",J2288,0)</f>
        <v>0</v>
      </c>
      <c r="BH2288" s="241">
        <f>IF(N2288="sníž. přenesená",J2288,0)</f>
        <v>0</v>
      </c>
      <c r="BI2288" s="241">
        <f>IF(N2288="nulová",J2288,0)</f>
        <v>0</v>
      </c>
      <c r="BJ2288" s="18" t="s">
        <v>87</v>
      </c>
      <c r="BK2288" s="241">
        <f>ROUND(I2288*H2288,2)</f>
        <v>0</v>
      </c>
      <c r="BL2288" s="18" t="s">
        <v>273</v>
      </c>
      <c r="BM2288" s="240" t="s">
        <v>2114</v>
      </c>
    </row>
    <row r="2289" s="13" customFormat="1">
      <c r="A2289" s="13"/>
      <c r="B2289" s="242"/>
      <c r="C2289" s="243"/>
      <c r="D2289" s="244" t="s">
        <v>178</v>
      </c>
      <c r="E2289" s="245" t="s">
        <v>1</v>
      </c>
      <c r="F2289" s="246" t="s">
        <v>524</v>
      </c>
      <c r="G2289" s="243"/>
      <c r="H2289" s="245" t="s">
        <v>1</v>
      </c>
      <c r="I2289" s="247"/>
      <c r="J2289" s="243"/>
      <c r="K2289" s="243"/>
      <c r="L2289" s="248"/>
      <c r="M2289" s="249"/>
      <c r="N2289" s="250"/>
      <c r="O2289" s="250"/>
      <c r="P2289" s="250"/>
      <c r="Q2289" s="250"/>
      <c r="R2289" s="250"/>
      <c r="S2289" s="250"/>
      <c r="T2289" s="251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2" t="s">
        <v>178</v>
      </c>
      <c r="AU2289" s="252" t="s">
        <v>89</v>
      </c>
      <c r="AV2289" s="13" t="s">
        <v>87</v>
      </c>
      <c r="AW2289" s="13" t="s">
        <v>36</v>
      </c>
      <c r="AX2289" s="13" t="s">
        <v>79</v>
      </c>
      <c r="AY2289" s="252" t="s">
        <v>170</v>
      </c>
    </row>
    <row r="2290" s="13" customFormat="1">
      <c r="A2290" s="13"/>
      <c r="B2290" s="242"/>
      <c r="C2290" s="243"/>
      <c r="D2290" s="244" t="s">
        <v>178</v>
      </c>
      <c r="E2290" s="245" t="s">
        <v>1</v>
      </c>
      <c r="F2290" s="246" t="s">
        <v>2086</v>
      </c>
      <c r="G2290" s="243"/>
      <c r="H2290" s="245" t="s">
        <v>1</v>
      </c>
      <c r="I2290" s="247"/>
      <c r="J2290" s="243"/>
      <c r="K2290" s="243"/>
      <c r="L2290" s="248"/>
      <c r="M2290" s="249"/>
      <c r="N2290" s="250"/>
      <c r="O2290" s="250"/>
      <c r="P2290" s="250"/>
      <c r="Q2290" s="250"/>
      <c r="R2290" s="250"/>
      <c r="S2290" s="250"/>
      <c r="T2290" s="251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2" t="s">
        <v>178</v>
      </c>
      <c r="AU2290" s="252" t="s">
        <v>89</v>
      </c>
      <c r="AV2290" s="13" t="s">
        <v>87</v>
      </c>
      <c r="AW2290" s="13" t="s">
        <v>36</v>
      </c>
      <c r="AX2290" s="13" t="s">
        <v>79</v>
      </c>
      <c r="AY2290" s="252" t="s">
        <v>170</v>
      </c>
    </row>
    <row r="2291" s="14" customFormat="1">
      <c r="A2291" s="14"/>
      <c r="B2291" s="253"/>
      <c r="C2291" s="254"/>
      <c r="D2291" s="244" t="s">
        <v>178</v>
      </c>
      <c r="E2291" s="255" t="s">
        <v>1</v>
      </c>
      <c r="F2291" s="256" t="s">
        <v>2115</v>
      </c>
      <c r="G2291" s="254"/>
      <c r="H2291" s="257">
        <v>14.028000000000001</v>
      </c>
      <c r="I2291" s="258"/>
      <c r="J2291" s="254"/>
      <c r="K2291" s="254"/>
      <c r="L2291" s="259"/>
      <c r="M2291" s="260"/>
      <c r="N2291" s="261"/>
      <c r="O2291" s="261"/>
      <c r="P2291" s="261"/>
      <c r="Q2291" s="261"/>
      <c r="R2291" s="261"/>
      <c r="S2291" s="261"/>
      <c r="T2291" s="26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3" t="s">
        <v>178</v>
      </c>
      <c r="AU2291" s="263" t="s">
        <v>89</v>
      </c>
      <c r="AV2291" s="14" t="s">
        <v>89</v>
      </c>
      <c r="AW2291" s="14" t="s">
        <v>36</v>
      </c>
      <c r="AX2291" s="14" t="s">
        <v>79</v>
      </c>
      <c r="AY2291" s="263" t="s">
        <v>170</v>
      </c>
    </row>
    <row r="2292" s="14" customFormat="1">
      <c r="A2292" s="14"/>
      <c r="B2292" s="253"/>
      <c r="C2292" s="254"/>
      <c r="D2292" s="244" t="s">
        <v>178</v>
      </c>
      <c r="E2292" s="255" t="s">
        <v>1</v>
      </c>
      <c r="F2292" s="256" t="s">
        <v>2116</v>
      </c>
      <c r="G2292" s="254"/>
      <c r="H2292" s="257">
        <v>0.77000000000000002</v>
      </c>
      <c r="I2292" s="258"/>
      <c r="J2292" s="254"/>
      <c r="K2292" s="254"/>
      <c r="L2292" s="259"/>
      <c r="M2292" s="260"/>
      <c r="N2292" s="261"/>
      <c r="O2292" s="261"/>
      <c r="P2292" s="261"/>
      <c r="Q2292" s="261"/>
      <c r="R2292" s="261"/>
      <c r="S2292" s="261"/>
      <c r="T2292" s="26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3" t="s">
        <v>178</v>
      </c>
      <c r="AU2292" s="263" t="s">
        <v>89</v>
      </c>
      <c r="AV2292" s="14" t="s">
        <v>89</v>
      </c>
      <c r="AW2292" s="14" t="s">
        <v>36</v>
      </c>
      <c r="AX2292" s="14" t="s">
        <v>79</v>
      </c>
      <c r="AY2292" s="263" t="s">
        <v>170</v>
      </c>
    </row>
    <row r="2293" s="13" customFormat="1">
      <c r="A2293" s="13"/>
      <c r="B2293" s="242"/>
      <c r="C2293" s="243"/>
      <c r="D2293" s="244" t="s">
        <v>178</v>
      </c>
      <c r="E2293" s="245" t="s">
        <v>1</v>
      </c>
      <c r="F2293" s="246" t="s">
        <v>2109</v>
      </c>
      <c r="G2293" s="243"/>
      <c r="H2293" s="245" t="s">
        <v>1</v>
      </c>
      <c r="I2293" s="247"/>
      <c r="J2293" s="243"/>
      <c r="K2293" s="243"/>
      <c r="L2293" s="248"/>
      <c r="M2293" s="249"/>
      <c r="N2293" s="250"/>
      <c r="O2293" s="250"/>
      <c r="P2293" s="250"/>
      <c r="Q2293" s="250"/>
      <c r="R2293" s="250"/>
      <c r="S2293" s="250"/>
      <c r="T2293" s="251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52" t="s">
        <v>178</v>
      </c>
      <c r="AU2293" s="252" t="s">
        <v>89</v>
      </c>
      <c r="AV2293" s="13" t="s">
        <v>87</v>
      </c>
      <c r="AW2293" s="13" t="s">
        <v>36</v>
      </c>
      <c r="AX2293" s="13" t="s">
        <v>79</v>
      </c>
      <c r="AY2293" s="252" t="s">
        <v>170</v>
      </c>
    </row>
    <row r="2294" s="14" customFormat="1">
      <c r="A2294" s="14"/>
      <c r="B2294" s="253"/>
      <c r="C2294" s="254"/>
      <c r="D2294" s="244" t="s">
        <v>178</v>
      </c>
      <c r="E2294" s="255" t="s">
        <v>1</v>
      </c>
      <c r="F2294" s="256" t="s">
        <v>2117</v>
      </c>
      <c r="G2294" s="254"/>
      <c r="H2294" s="257">
        <v>1.0349999999999999</v>
      </c>
      <c r="I2294" s="258"/>
      <c r="J2294" s="254"/>
      <c r="K2294" s="254"/>
      <c r="L2294" s="259"/>
      <c r="M2294" s="260"/>
      <c r="N2294" s="261"/>
      <c r="O2294" s="261"/>
      <c r="P2294" s="261"/>
      <c r="Q2294" s="261"/>
      <c r="R2294" s="261"/>
      <c r="S2294" s="261"/>
      <c r="T2294" s="26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63" t="s">
        <v>178</v>
      </c>
      <c r="AU2294" s="263" t="s">
        <v>89</v>
      </c>
      <c r="AV2294" s="14" t="s">
        <v>89</v>
      </c>
      <c r="AW2294" s="14" t="s">
        <v>36</v>
      </c>
      <c r="AX2294" s="14" t="s">
        <v>79</v>
      </c>
      <c r="AY2294" s="263" t="s">
        <v>170</v>
      </c>
    </row>
    <row r="2295" s="15" customFormat="1">
      <c r="A2295" s="15"/>
      <c r="B2295" s="264"/>
      <c r="C2295" s="265"/>
      <c r="D2295" s="244" t="s">
        <v>178</v>
      </c>
      <c r="E2295" s="266" t="s">
        <v>1</v>
      </c>
      <c r="F2295" s="267" t="s">
        <v>183</v>
      </c>
      <c r="G2295" s="265"/>
      <c r="H2295" s="268">
        <v>15.833</v>
      </c>
      <c r="I2295" s="269"/>
      <c r="J2295" s="265"/>
      <c r="K2295" s="265"/>
      <c r="L2295" s="270"/>
      <c r="M2295" s="271"/>
      <c r="N2295" s="272"/>
      <c r="O2295" s="272"/>
      <c r="P2295" s="272"/>
      <c r="Q2295" s="272"/>
      <c r="R2295" s="272"/>
      <c r="S2295" s="272"/>
      <c r="T2295" s="273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74" t="s">
        <v>178</v>
      </c>
      <c r="AU2295" s="274" t="s">
        <v>89</v>
      </c>
      <c r="AV2295" s="15" t="s">
        <v>176</v>
      </c>
      <c r="AW2295" s="15" t="s">
        <v>36</v>
      </c>
      <c r="AX2295" s="15" t="s">
        <v>87</v>
      </c>
      <c r="AY2295" s="274" t="s">
        <v>170</v>
      </c>
    </row>
    <row r="2296" s="14" customFormat="1">
      <c r="A2296" s="14"/>
      <c r="B2296" s="253"/>
      <c r="C2296" s="254"/>
      <c r="D2296" s="244" t="s">
        <v>178</v>
      </c>
      <c r="E2296" s="254"/>
      <c r="F2296" s="256" t="s">
        <v>2118</v>
      </c>
      <c r="G2296" s="254"/>
      <c r="H2296" s="257">
        <v>18.207999999999998</v>
      </c>
      <c r="I2296" s="258"/>
      <c r="J2296" s="254"/>
      <c r="K2296" s="254"/>
      <c r="L2296" s="259"/>
      <c r="M2296" s="260"/>
      <c r="N2296" s="261"/>
      <c r="O2296" s="261"/>
      <c r="P2296" s="261"/>
      <c r="Q2296" s="261"/>
      <c r="R2296" s="261"/>
      <c r="S2296" s="261"/>
      <c r="T2296" s="262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3" t="s">
        <v>178</v>
      </c>
      <c r="AU2296" s="263" t="s">
        <v>89</v>
      </c>
      <c r="AV2296" s="14" t="s">
        <v>89</v>
      </c>
      <c r="AW2296" s="14" t="s">
        <v>4</v>
      </c>
      <c r="AX2296" s="14" t="s">
        <v>87</v>
      </c>
      <c r="AY2296" s="263" t="s">
        <v>170</v>
      </c>
    </row>
    <row r="2297" s="2" customFormat="1" ht="24.15" customHeight="1">
      <c r="A2297" s="39"/>
      <c r="B2297" s="40"/>
      <c r="C2297" s="228" t="s">
        <v>2119</v>
      </c>
      <c r="D2297" s="228" t="s">
        <v>172</v>
      </c>
      <c r="E2297" s="229" t="s">
        <v>2120</v>
      </c>
      <c r="F2297" s="230" t="s">
        <v>2121</v>
      </c>
      <c r="G2297" s="231" t="s">
        <v>352</v>
      </c>
      <c r="H2297" s="232">
        <v>35.740000000000002</v>
      </c>
      <c r="I2297" s="233"/>
      <c r="J2297" s="234">
        <f>ROUND(I2297*H2297,2)</f>
        <v>0</v>
      </c>
      <c r="K2297" s="235"/>
      <c r="L2297" s="45"/>
      <c r="M2297" s="236" t="s">
        <v>1</v>
      </c>
      <c r="N2297" s="237" t="s">
        <v>44</v>
      </c>
      <c r="O2297" s="92"/>
      <c r="P2297" s="238">
        <f>O2297*H2297</f>
        <v>0</v>
      </c>
      <c r="Q2297" s="238">
        <v>0.00075000000000000002</v>
      </c>
      <c r="R2297" s="238">
        <f>Q2297*H2297</f>
        <v>0.026805000000000002</v>
      </c>
      <c r="S2297" s="238">
        <v>0</v>
      </c>
      <c r="T2297" s="239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40" t="s">
        <v>273</v>
      </c>
      <c r="AT2297" s="240" t="s">
        <v>172</v>
      </c>
      <c r="AU2297" s="240" t="s">
        <v>89</v>
      </c>
      <c r="AY2297" s="18" t="s">
        <v>170</v>
      </c>
      <c r="BE2297" s="241">
        <f>IF(N2297="základní",J2297,0)</f>
        <v>0</v>
      </c>
      <c r="BF2297" s="241">
        <f>IF(N2297="snížená",J2297,0)</f>
        <v>0</v>
      </c>
      <c r="BG2297" s="241">
        <f>IF(N2297="zákl. přenesená",J2297,0)</f>
        <v>0</v>
      </c>
      <c r="BH2297" s="241">
        <f>IF(N2297="sníž. přenesená",J2297,0)</f>
        <v>0</v>
      </c>
      <c r="BI2297" s="241">
        <f>IF(N2297="nulová",J2297,0)</f>
        <v>0</v>
      </c>
      <c r="BJ2297" s="18" t="s">
        <v>87</v>
      </c>
      <c r="BK2297" s="241">
        <f>ROUND(I2297*H2297,2)</f>
        <v>0</v>
      </c>
      <c r="BL2297" s="18" t="s">
        <v>273</v>
      </c>
      <c r="BM2297" s="240" t="s">
        <v>2122</v>
      </c>
    </row>
    <row r="2298" s="13" customFormat="1">
      <c r="A2298" s="13"/>
      <c r="B2298" s="242"/>
      <c r="C2298" s="243"/>
      <c r="D2298" s="244" t="s">
        <v>178</v>
      </c>
      <c r="E2298" s="245" t="s">
        <v>1</v>
      </c>
      <c r="F2298" s="246" t="s">
        <v>524</v>
      </c>
      <c r="G2298" s="243"/>
      <c r="H2298" s="245" t="s">
        <v>1</v>
      </c>
      <c r="I2298" s="247"/>
      <c r="J2298" s="243"/>
      <c r="K2298" s="243"/>
      <c r="L2298" s="248"/>
      <c r="M2298" s="249"/>
      <c r="N2298" s="250"/>
      <c r="O2298" s="250"/>
      <c r="P2298" s="250"/>
      <c r="Q2298" s="250"/>
      <c r="R2298" s="250"/>
      <c r="S2298" s="250"/>
      <c r="T2298" s="251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2" t="s">
        <v>178</v>
      </c>
      <c r="AU2298" s="252" t="s">
        <v>89</v>
      </c>
      <c r="AV2298" s="13" t="s">
        <v>87</v>
      </c>
      <c r="AW2298" s="13" t="s">
        <v>36</v>
      </c>
      <c r="AX2298" s="13" t="s">
        <v>79</v>
      </c>
      <c r="AY2298" s="252" t="s">
        <v>170</v>
      </c>
    </row>
    <row r="2299" s="13" customFormat="1">
      <c r="A2299" s="13"/>
      <c r="B2299" s="242"/>
      <c r="C2299" s="243"/>
      <c r="D2299" s="244" t="s">
        <v>178</v>
      </c>
      <c r="E2299" s="245" t="s">
        <v>1</v>
      </c>
      <c r="F2299" s="246" t="s">
        <v>2086</v>
      </c>
      <c r="G2299" s="243"/>
      <c r="H2299" s="245" t="s">
        <v>1</v>
      </c>
      <c r="I2299" s="247"/>
      <c r="J2299" s="243"/>
      <c r="K2299" s="243"/>
      <c r="L2299" s="248"/>
      <c r="M2299" s="249"/>
      <c r="N2299" s="250"/>
      <c r="O2299" s="250"/>
      <c r="P2299" s="250"/>
      <c r="Q2299" s="250"/>
      <c r="R2299" s="250"/>
      <c r="S2299" s="250"/>
      <c r="T2299" s="251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2" t="s">
        <v>178</v>
      </c>
      <c r="AU2299" s="252" t="s">
        <v>89</v>
      </c>
      <c r="AV2299" s="13" t="s">
        <v>87</v>
      </c>
      <c r="AW2299" s="13" t="s">
        <v>36</v>
      </c>
      <c r="AX2299" s="13" t="s">
        <v>79</v>
      </c>
      <c r="AY2299" s="252" t="s">
        <v>170</v>
      </c>
    </row>
    <row r="2300" s="14" customFormat="1">
      <c r="A2300" s="14"/>
      <c r="B2300" s="253"/>
      <c r="C2300" s="254"/>
      <c r="D2300" s="244" t="s">
        <v>178</v>
      </c>
      <c r="E2300" s="255" t="s">
        <v>1</v>
      </c>
      <c r="F2300" s="256" t="s">
        <v>2123</v>
      </c>
      <c r="G2300" s="254"/>
      <c r="H2300" s="257">
        <v>35.740000000000002</v>
      </c>
      <c r="I2300" s="258"/>
      <c r="J2300" s="254"/>
      <c r="K2300" s="254"/>
      <c r="L2300" s="259"/>
      <c r="M2300" s="260"/>
      <c r="N2300" s="261"/>
      <c r="O2300" s="261"/>
      <c r="P2300" s="261"/>
      <c r="Q2300" s="261"/>
      <c r="R2300" s="261"/>
      <c r="S2300" s="261"/>
      <c r="T2300" s="26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3" t="s">
        <v>178</v>
      </c>
      <c r="AU2300" s="263" t="s">
        <v>89</v>
      </c>
      <c r="AV2300" s="14" t="s">
        <v>89</v>
      </c>
      <c r="AW2300" s="14" t="s">
        <v>36</v>
      </c>
      <c r="AX2300" s="14" t="s">
        <v>79</v>
      </c>
      <c r="AY2300" s="263" t="s">
        <v>170</v>
      </c>
    </row>
    <row r="2301" s="15" customFormat="1">
      <c r="A2301" s="15"/>
      <c r="B2301" s="264"/>
      <c r="C2301" s="265"/>
      <c r="D2301" s="244" t="s">
        <v>178</v>
      </c>
      <c r="E2301" s="266" t="s">
        <v>1</v>
      </c>
      <c r="F2301" s="267" t="s">
        <v>183</v>
      </c>
      <c r="G2301" s="265"/>
      <c r="H2301" s="268">
        <v>35.740000000000002</v>
      </c>
      <c r="I2301" s="269"/>
      <c r="J2301" s="265"/>
      <c r="K2301" s="265"/>
      <c r="L2301" s="270"/>
      <c r="M2301" s="271"/>
      <c r="N2301" s="272"/>
      <c r="O2301" s="272"/>
      <c r="P2301" s="272"/>
      <c r="Q2301" s="272"/>
      <c r="R2301" s="272"/>
      <c r="S2301" s="272"/>
      <c r="T2301" s="273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74" t="s">
        <v>178</v>
      </c>
      <c r="AU2301" s="274" t="s">
        <v>89</v>
      </c>
      <c r="AV2301" s="15" t="s">
        <v>176</v>
      </c>
      <c r="AW2301" s="15" t="s">
        <v>36</v>
      </c>
      <c r="AX2301" s="15" t="s">
        <v>87</v>
      </c>
      <c r="AY2301" s="274" t="s">
        <v>170</v>
      </c>
    </row>
    <row r="2302" s="2" customFormat="1" ht="37.8" customHeight="1">
      <c r="A2302" s="39"/>
      <c r="B2302" s="40"/>
      <c r="C2302" s="286" t="s">
        <v>2124</v>
      </c>
      <c r="D2302" s="286" t="s">
        <v>312</v>
      </c>
      <c r="E2302" s="287" t="s">
        <v>2112</v>
      </c>
      <c r="F2302" s="288" t="s">
        <v>2113</v>
      </c>
      <c r="G2302" s="289" t="s">
        <v>175</v>
      </c>
      <c r="H2302" s="290">
        <v>6.165</v>
      </c>
      <c r="I2302" s="291"/>
      <c r="J2302" s="292">
        <f>ROUND(I2302*H2302,2)</f>
        <v>0</v>
      </c>
      <c r="K2302" s="293"/>
      <c r="L2302" s="294"/>
      <c r="M2302" s="295" t="s">
        <v>1</v>
      </c>
      <c r="N2302" s="296" t="s">
        <v>44</v>
      </c>
      <c r="O2302" s="92"/>
      <c r="P2302" s="238">
        <f>O2302*H2302</f>
        <v>0</v>
      </c>
      <c r="Q2302" s="238">
        <v>0.019199999999999998</v>
      </c>
      <c r="R2302" s="238">
        <f>Q2302*H2302</f>
        <v>0.11836799999999999</v>
      </c>
      <c r="S2302" s="238">
        <v>0</v>
      </c>
      <c r="T2302" s="239">
        <f>S2302*H2302</f>
        <v>0</v>
      </c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R2302" s="240" t="s">
        <v>366</v>
      </c>
      <c r="AT2302" s="240" t="s">
        <v>312</v>
      </c>
      <c r="AU2302" s="240" t="s">
        <v>89</v>
      </c>
      <c r="AY2302" s="18" t="s">
        <v>170</v>
      </c>
      <c r="BE2302" s="241">
        <f>IF(N2302="základní",J2302,0)</f>
        <v>0</v>
      </c>
      <c r="BF2302" s="241">
        <f>IF(N2302="snížená",J2302,0)</f>
        <v>0</v>
      </c>
      <c r="BG2302" s="241">
        <f>IF(N2302="zákl. přenesená",J2302,0)</f>
        <v>0</v>
      </c>
      <c r="BH2302" s="241">
        <f>IF(N2302="sníž. přenesená",J2302,0)</f>
        <v>0</v>
      </c>
      <c r="BI2302" s="241">
        <f>IF(N2302="nulová",J2302,0)</f>
        <v>0</v>
      </c>
      <c r="BJ2302" s="18" t="s">
        <v>87</v>
      </c>
      <c r="BK2302" s="241">
        <f>ROUND(I2302*H2302,2)</f>
        <v>0</v>
      </c>
      <c r="BL2302" s="18" t="s">
        <v>273</v>
      </c>
      <c r="BM2302" s="240" t="s">
        <v>2125</v>
      </c>
    </row>
    <row r="2303" s="13" customFormat="1">
      <c r="A2303" s="13"/>
      <c r="B2303" s="242"/>
      <c r="C2303" s="243"/>
      <c r="D2303" s="244" t="s">
        <v>178</v>
      </c>
      <c r="E2303" s="245" t="s">
        <v>1</v>
      </c>
      <c r="F2303" s="246" t="s">
        <v>524</v>
      </c>
      <c r="G2303" s="243"/>
      <c r="H2303" s="245" t="s">
        <v>1</v>
      </c>
      <c r="I2303" s="247"/>
      <c r="J2303" s="243"/>
      <c r="K2303" s="243"/>
      <c r="L2303" s="248"/>
      <c r="M2303" s="249"/>
      <c r="N2303" s="250"/>
      <c r="O2303" s="250"/>
      <c r="P2303" s="250"/>
      <c r="Q2303" s="250"/>
      <c r="R2303" s="250"/>
      <c r="S2303" s="250"/>
      <c r="T2303" s="251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2" t="s">
        <v>178</v>
      </c>
      <c r="AU2303" s="252" t="s">
        <v>89</v>
      </c>
      <c r="AV2303" s="13" t="s">
        <v>87</v>
      </c>
      <c r="AW2303" s="13" t="s">
        <v>36</v>
      </c>
      <c r="AX2303" s="13" t="s">
        <v>79</v>
      </c>
      <c r="AY2303" s="252" t="s">
        <v>170</v>
      </c>
    </row>
    <row r="2304" s="13" customFormat="1">
      <c r="A2304" s="13"/>
      <c r="B2304" s="242"/>
      <c r="C2304" s="243"/>
      <c r="D2304" s="244" t="s">
        <v>178</v>
      </c>
      <c r="E2304" s="245" t="s">
        <v>1</v>
      </c>
      <c r="F2304" s="246" t="s">
        <v>2086</v>
      </c>
      <c r="G2304" s="243"/>
      <c r="H2304" s="245" t="s">
        <v>1</v>
      </c>
      <c r="I2304" s="247"/>
      <c r="J2304" s="243"/>
      <c r="K2304" s="243"/>
      <c r="L2304" s="248"/>
      <c r="M2304" s="249"/>
      <c r="N2304" s="250"/>
      <c r="O2304" s="250"/>
      <c r="P2304" s="250"/>
      <c r="Q2304" s="250"/>
      <c r="R2304" s="250"/>
      <c r="S2304" s="250"/>
      <c r="T2304" s="251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2" t="s">
        <v>178</v>
      </c>
      <c r="AU2304" s="252" t="s">
        <v>89</v>
      </c>
      <c r="AV2304" s="13" t="s">
        <v>87</v>
      </c>
      <c r="AW2304" s="13" t="s">
        <v>36</v>
      </c>
      <c r="AX2304" s="13" t="s">
        <v>79</v>
      </c>
      <c r="AY2304" s="252" t="s">
        <v>170</v>
      </c>
    </row>
    <row r="2305" s="14" customFormat="1">
      <c r="A2305" s="14"/>
      <c r="B2305" s="253"/>
      <c r="C2305" s="254"/>
      <c r="D2305" s="244" t="s">
        <v>178</v>
      </c>
      <c r="E2305" s="255" t="s">
        <v>1</v>
      </c>
      <c r="F2305" s="256" t="s">
        <v>2126</v>
      </c>
      <c r="G2305" s="254"/>
      <c r="H2305" s="257">
        <v>5.3609999999999998</v>
      </c>
      <c r="I2305" s="258"/>
      <c r="J2305" s="254"/>
      <c r="K2305" s="254"/>
      <c r="L2305" s="259"/>
      <c r="M2305" s="260"/>
      <c r="N2305" s="261"/>
      <c r="O2305" s="261"/>
      <c r="P2305" s="261"/>
      <c r="Q2305" s="261"/>
      <c r="R2305" s="261"/>
      <c r="S2305" s="261"/>
      <c r="T2305" s="26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3" t="s">
        <v>178</v>
      </c>
      <c r="AU2305" s="263" t="s">
        <v>89</v>
      </c>
      <c r="AV2305" s="14" t="s">
        <v>89</v>
      </c>
      <c r="AW2305" s="14" t="s">
        <v>36</v>
      </c>
      <c r="AX2305" s="14" t="s">
        <v>79</v>
      </c>
      <c r="AY2305" s="263" t="s">
        <v>170</v>
      </c>
    </row>
    <row r="2306" s="15" customFormat="1">
      <c r="A2306" s="15"/>
      <c r="B2306" s="264"/>
      <c r="C2306" s="265"/>
      <c r="D2306" s="244" t="s">
        <v>178</v>
      </c>
      <c r="E2306" s="266" t="s">
        <v>1</v>
      </c>
      <c r="F2306" s="267" t="s">
        <v>183</v>
      </c>
      <c r="G2306" s="265"/>
      <c r="H2306" s="268">
        <v>5.3609999999999998</v>
      </c>
      <c r="I2306" s="269"/>
      <c r="J2306" s="265"/>
      <c r="K2306" s="265"/>
      <c r="L2306" s="270"/>
      <c r="M2306" s="271"/>
      <c r="N2306" s="272"/>
      <c r="O2306" s="272"/>
      <c r="P2306" s="272"/>
      <c r="Q2306" s="272"/>
      <c r="R2306" s="272"/>
      <c r="S2306" s="272"/>
      <c r="T2306" s="273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4" t="s">
        <v>178</v>
      </c>
      <c r="AU2306" s="274" t="s">
        <v>89</v>
      </c>
      <c r="AV2306" s="15" t="s">
        <v>176</v>
      </c>
      <c r="AW2306" s="15" t="s">
        <v>36</v>
      </c>
      <c r="AX2306" s="15" t="s">
        <v>87</v>
      </c>
      <c r="AY2306" s="274" t="s">
        <v>170</v>
      </c>
    </row>
    <row r="2307" s="14" customFormat="1">
      <c r="A2307" s="14"/>
      <c r="B2307" s="253"/>
      <c r="C2307" s="254"/>
      <c r="D2307" s="244" t="s">
        <v>178</v>
      </c>
      <c r="E2307" s="254"/>
      <c r="F2307" s="256" t="s">
        <v>2127</v>
      </c>
      <c r="G2307" s="254"/>
      <c r="H2307" s="257">
        <v>6.165</v>
      </c>
      <c r="I2307" s="258"/>
      <c r="J2307" s="254"/>
      <c r="K2307" s="254"/>
      <c r="L2307" s="259"/>
      <c r="M2307" s="260"/>
      <c r="N2307" s="261"/>
      <c r="O2307" s="261"/>
      <c r="P2307" s="261"/>
      <c r="Q2307" s="261"/>
      <c r="R2307" s="261"/>
      <c r="S2307" s="261"/>
      <c r="T2307" s="26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63" t="s">
        <v>178</v>
      </c>
      <c r="AU2307" s="263" t="s">
        <v>89</v>
      </c>
      <c r="AV2307" s="14" t="s">
        <v>89</v>
      </c>
      <c r="AW2307" s="14" t="s">
        <v>4</v>
      </c>
      <c r="AX2307" s="14" t="s">
        <v>87</v>
      </c>
      <c r="AY2307" s="263" t="s">
        <v>170</v>
      </c>
    </row>
    <row r="2308" s="2" customFormat="1" ht="24.15" customHeight="1">
      <c r="A2308" s="39"/>
      <c r="B2308" s="40"/>
      <c r="C2308" s="228" t="s">
        <v>2128</v>
      </c>
      <c r="D2308" s="228" t="s">
        <v>172</v>
      </c>
      <c r="E2308" s="229" t="s">
        <v>2129</v>
      </c>
      <c r="F2308" s="230" t="s">
        <v>2130</v>
      </c>
      <c r="G2308" s="231" t="s">
        <v>352</v>
      </c>
      <c r="H2308" s="232">
        <v>4.0499999999999998</v>
      </c>
      <c r="I2308" s="233"/>
      <c r="J2308" s="234">
        <f>ROUND(I2308*H2308,2)</f>
        <v>0</v>
      </c>
      <c r="K2308" s="235"/>
      <c r="L2308" s="45"/>
      <c r="M2308" s="236" t="s">
        <v>1</v>
      </c>
      <c r="N2308" s="237" t="s">
        <v>44</v>
      </c>
      <c r="O2308" s="92"/>
      <c r="P2308" s="238">
        <f>O2308*H2308</f>
        <v>0</v>
      </c>
      <c r="Q2308" s="238">
        <v>0.0012800000000000001</v>
      </c>
      <c r="R2308" s="238">
        <f>Q2308*H2308</f>
        <v>0.0051840000000000002</v>
      </c>
      <c r="S2308" s="238">
        <v>0</v>
      </c>
      <c r="T2308" s="239">
        <f>S2308*H2308</f>
        <v>0</v>
      </c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R2308" s="240" t="s">
        <v>273</v>
      </c>
      <c r="AT2308" s="240" t="s">
        <v>172</v>
      </c>
      <c r="AU2308" s="240" t="s">
        <v>89</v>
      </c>
      <c r="AY2308" s="18" t="s">
        <v>170</v>
      </c>
      <c r="BE2308" s="241">
        <f>IF(N2308="základní",J2308,0)</f>
        <v>0</v>
      </c>
      <c r="BF2308" s="241">
        <f>IF(N2308="snížená",J2308,0)</f>
        <v>0</v>
      </c>
      <c r="BG2308" s="241">
        <f>IF(N2308="zákl. přenesená",J2308,0)</f>
        <v>0</v>
      </c>
      <c r="BH2308" s="241">
        <f>IF(N2308="sníž. přenesená",J2308,0)</f>
        <v>0</v>
      </c>
      <c r="BI2308" s="241">
        <f>IF(N2308="nulová",J2308,0)</f>
        <v>0</v>
      </c>
      <c r="BJ2308" s="18" t="s">
        <v>87</v>
      </c>
      <c r="BK2308" s="241">
        <f>ROUND(I2308*H2308,2)</f>
        <v>0</v>
      </c>
      <c r="BL2308" s="18" t="s">
        <v>273</v>
      </c>
      <c r="BM2308" s="240" t="s">
        <v>2131</v>
      </c>
    </row>
    <row r="2309" s="13" customFormat="1">
      <c r="A2309" s="13"/>
      <c r="B2309" s="242"/>
      <c r="C2309" s="243"/>
      <c r="D2309" s="244" t="s">
        <v>178</v>
      </c>
      <c r="E2309" s="245" t="s">
        <v>1</v>
      </c>
      <c r="F2309" s="246" t="s">
        <v>524</v>
      </c>
      <c r="G2309" s="243"/>
      <c r="H2309" s="245" t="s">
        <v>1</v>
      </c>
      <c r="I2309" s="247"/>
      <c r="J2309" s="243"/>
      <c r="K2309" s="243"/>
      <c r="L2309" s="248"/>
      <c r="M2309" s="249"/>
      <c r="N2309" s="250"/>
      <c r="O2309" s="250"/>
      <c r="P2309" s="250"/>
      <c r="Q2309" s="250"/>
      <c r="R2309" s="250"/>
      <c r="S2309" s="250"/>
      <c r="T2309" s="251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2" t="s">
        <v>178</v>
      </c>
      <c r="AU2309" s="252" t="s">
        <v>89</v>
      </c>
      <c r="AV2309" s="13" t="s">
        <v>87</v>
      </c>
      <c r="AW2309" s="13" t="s">
        <v>36</v>
      </c>
      <c r="AX2309" s="13" t="s">
        <v>79</v>
      </c>
      <c r="AY2309" s="252" t="s">
        <v>170</v>
      </c>
    </row>
    <row r="2310" s="13" customFormat="1">
      <c r="A2310" s="13"/>
      <c r="B2310" s="242"/>
      <c r="C2310" s="243"/>
      <c r="D2310" s="244" t="s">
        <v>178</v>
      </c>
      <c r="E2310" s="245" t="s">
        <v>1</v>
      </c>
      <c r="F2310" s="246" t="s">
        <v>2086</v>
      </c>
      <c r="G2310" s="243"/>
      <c r="H2310" s="245" t="s">
        <v>1</v>
      </c>
      <c r="I2310" s="247"/>
      <c r="J2310" s="243"/>
      <c r="K2310" s="243"/>
      <c r="L2310" s="248"/>
      <c r="M2310" s="249"/>
      <c r="N2310" s="250"/>
      <c r="O2310" s="250"/>
      <c r="P2310" s="250"/>
      <c r="Q2310" s="250"/>
      <c r="R2310" s="250"/>
      <c r="S2310" s="250"/>
      <c r="T2310" s="251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2" t="s">
        <v>178</v>
      </c>
      <c r="AU2310" s="252" t="s">
        <v>89</v>
      </c>
      <c r="AV2310" s="13" t="s">
        <v>87</v>
      </c>
      <c r="AW2310" s="13" t="s">
        <v>36</v>
      </c>
      <c r="AX2310" s="13" t="s">
        <v>79</v>
      </c>
      <c r="AY2310" s="252" t="s">
        <v>170</v>
      </c>
    </row>
    <row r="2311" s="14" customFormat="1">
      <c r="A2311" s="14"/>
      <c r="B2311" s="253"/>
      <c r="C2311" s="254"/>
      <c r="D2311" s="244" t="s">
        <v>178</v>
      </c>
      <c r="E2311" s="255" t="s">
        <v>1</v>
      </c>
      <c r="F2311" s="256" t="s">
        <v>2132</v>
      </c>
      <c r="G2311" s="254"/>
      <c r="H2311" s="257">
        <v>0.59999999999999998</v>
      </c>
      <c r="I2311" s="258"/>
      <c r="J2311" s="254"/>
      <c r="K2311" s="254"/>
      <c r="L2311" s="259"/>
      <c r="M2311" s="260"/>
      <c r="N2311" s="261"/>
      <c r="O2311" s="261"/>
      <c r="P2311" s="261"/>
      <c r="Q2311" s="261"/>
      <c r="R2311" s="261"/>
      <c r="S2311" s="261"/>
      <c r="T2311" s="26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3" t="s">
        <v>178</v>
      </c>
      <c r="AU2311" s="263" t="s">
        <v>89</v>
      </c>
      <c r="AV2311" s="14" t="s">
        <v>89</v>
      </c>
      <c r="AW2311" s="14" t="s">
        <v>36</v>
      </c>
      <c r="AX2311" s="14" t="s">
        <v>79</v>
      </c>
      <c r="AY2311" s="263" t="s">
        <v>170</v>
      </c>
    </row>
    <row r="2312" s="13" customFormat="1">
      <c r="A2312" s="13"/>
      <c r="B2312" s="242"/>
      <c r="C2312" s="243"/>
      <c r="D2312" s="244" t="s">
        <v>178</v>
      </c>
      <c r="E2312" s="245" t="s">
        <v>1</v>
      </c>
      <c r="F2312" s="246" t="s">
        <v>2109</v>
      </c>
      <c r="G2312" s="243"/>
      <c r="H2312" s="245" t="s">
        <v>1</v>
      </c>
      <c r="I2312" s="247"/>
      <c r="J2312" s="243"/>
      <c r="K2312" s="243"/>
      <c r="L2312" s="248"/>
      <c r="M2312" s="249"/>
      <c r="N2312" s="250"/>
      <c r="O2312" s="250"/>
      <c r="P2312" s="250"/>
      <c r="Q2312" s="250"/>
      <c r="R2312" s="250"/>
      <c r="S2312" s="250"/>
      <c r="T2312" s="251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2" t="s">
        <v>178</v>
      </c>
      <c r="AU2312" s="252" t="s">
        <v>89</v>
      </c>
      <c r="AV2312" s="13" t="s">
        <v>87</v>
      </c>
      <c r="AW2312" s="13" t="s">
        <v>36</v>
      </c>
      <c r="AX2312" s="13" t="s">
        <v>79</v>
      </c>
      <c r="AY2312" s="252" t="s">
        <v>170</v>
      </c>
    </row>
    <row r="2313" s="14" customFormat="1">
      <c r="A2313" s="14"/>
      <c r="B2313" s="253"/>
      <c r="C2313" s="254"/>
      <c r="D2313" s="244" t="s">
        <v>178</v>
      </c>
      <c r="E2313" s="255" t="s">
        <v>1</v>
      </c>
      <c r="F2313" s="256" t="s">
        <v>2110</v>
      </c>
      <c r="G2313" s="254"/>
      <c r="H2313" s="257">
        <v>3.4500000000000002</v>
      </c>
      <c r="I2313" s="258"/>
      <c r="J2313" s="254"/>
      <c r="K2313" s="254"/>
      <c r="L2313" s="259"/>
      <c r="M2313" s="260"/>
      <c r="N2313" s="261"/>
      <c r="O2313" s="261"/>
      <c r="P2313" s="261"/>
      <c r="Q2313" s="261"/>
      <c r="R2313" s="261"/>
      <c r="S2313" s="261"/>
      <c r="T2313" s="26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63" t="s">
        <v>178</v>
      </c>
      <c r="AU2313" s="263" t="s">
        <v>89</v>
      </c>
      <c r="AV2313" s="14" t="s">
        <v>89</v>
      </c>
      <c r="AW2313" s="14" t="s">
        <v>36</v>
      </c>
      <c r="AX2313" s="14" t="s">
        <v>79</v>
      </c>
      <c r="AY2313" s="263" t="s">
        <v>170</v>
      </c>
    </row>
    <row r="2314" s="15" customFormat="1">
      <c r="A2314" s="15"/>
      <c r="B2314" s="264"/>
      <c r="C2314" s="265"/>
      <c r="D2314" s="244" t="s">
        <v>178</v>
      </c>
      <c r="E2314" s="266" t="s">
        <v>1</v>
      </c>
      <c r="F2314" s="267" t="s">
        <v>183</v>
      </c>
      <c r="G2314" s="265"/>
      <c r="H2314" s="268">
        <v>4.0499999999999998</v>
      </c>
      <c r="I2314" s="269"/>
      <c r="J2314" s="265"/>
      <c r="K2314" s="265"/>
      <c r="L2314" s="270"/>
      <c r="M2314" s="271"/>
      <c r="N2314" s="272"/>
      <c r="O2314" s="272"/>
      <c r="P2314" s="272"/>
      <c r="Q2314" s="272"/>
      <c r="R2314" s="272"/>
      <c r="S2314" s="272"/>
      <c r="T2314" s="273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74" t="s">
        <v>178</v>
      </c>
      <c r="AU2314" s="274" t="s">
        <v>89</v>
      </c>
      <c r="AV2314" s="15" t="s">
        <v>176</v>
      </c>
      <c r="AW2314" s="15" t="s">
        <v>36</v>
      </c>
      <c r="AX2314" s="15" t="s">
        <v>87</v>
      </c>
      <c r="AY2314" s="274" t="s">
        <v>170</v>
      </c>
    </row>
    <row r="2315" s="2" customFormat="1" ht="37.8" customHeight="1">
      <c r="A2315" s="39"/>
      <c r="B2315" s="40"/>
      <c r="C2315" s="286" t="s">
        <v>2133</v>
      </c>
      <c r="D2315" s="286" t="s">
        <v>312</v>
      </c>
      <c r="E2315" s="287" t="s">
        <v>2112</v>
      </c>
      <c r="F2315" s="288" t="s">
        <v>2113</v>
      </c>
      <c r="G2315" s="289" t="s">
        <v>175</v>
      </c>
      <c r="H2315" s="290">
        <v>1.484</v>
      </c>
      <c r="I2315" s="291"/>
      <c r="J2315" s="292">
        <f>ROUND(I2315*H2315,2)</f>
        <v>0</v>
      </c>
      <c r="K2315" s="293"/>
      <c r="L2315" s="294"/>
      <c r="M2315" s="295" t="s">
        <v>1</v>
      </c>
      <c r="N2315" s="296" t="s">
        <v>44</v>
      </c>
      <c r="O2315" s="92"/>
      <c r="P2315" s="238">
        <f>O2315*H2315</f>
        <v>0</v>
      </c>
      <c r="Q2315" s="238">
        <v>0.019199999999999998</v>
      </c>
      <c r="R2315" s="238">
        <f>Q2315*H2315</f>
        <v>0.028492799999999999</v>
      </c>
      <c r="S2315" s="238">
        <v>0</v>
      </c>
      <c r="T2315" s="239">
        <f>S2315*H2315</f>
        <v>0</v>
      </c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R2315" s="240" t="s">
        <v>366</v>
      </c>
      <c r="AT2315" s="240" t="s">
        <v>312</v>
      </c>
      <c r="AU2315" s="240" t="s">
        <v>89</v>
      </c>
      <c r="AY2315" s="18" t="s">
        <v>170</v>
      </c>
      <c r="BE2315" s="241">
        <f>IF(N2315="základní",J2315,0)</f>
        <v>0</v>
      </c>
      <c r="BF2315" s="241">
        <f>IF(N2315="snížená",J2315,0)</f>
        <v>0</v>
      </c>
      <c r="BG2315" s="241">
        <f>IF(N2315="zákl. přenesená",J2315,0)</f>
        <v>0</v>
      </c>
      <c r="BH2315" s="241">
        <f>IF(N2315="sníž. přenesená",J2315,0)</f>
        <v>0</v>
      </c>
      <c r="BI2315" s="241">
        <f>IF(N2315="nulová",J2315,0)</f>
        <v>0</v>
      </c>
      <c r="BJ2315" s="18" t="s">
        <v>87</v>
      </c>
      <c r="BK2315" s="241">
        <f>ROUND(I2315*H2315,2)</f>
        <v>0</v>
      </c>
      <c r="BL2315" s="18" t="s">
        <v>273</v>
      </c>
      <c r="BM2315" s="240" t="s">
        <v>2134</v>
      </c>
    </row>
    <row r="2316" s="13" customFormat="1">
      <c r="A2316" s="13"/>
      <c r="B2316" s="242"/>
      <c r="C2316" s="243"/>
      <c r="D2316" s="244" t="s">
        <v>178</v>
      </c>
      <c r="E2316" s="245" t="s">
        <v>1</v>
      </c>
      <c r="F2316" s="246" t="s">
        <v>524</v>
      </c>
      <c r="G2316" s="243"/>
      <c r="H2316" s="245" t="s">
        <v>1</v>
      </c>
      <c r="I2316" s="247"/>
      <c r="J2316" s="243"/>
      <c r="K2316" s="243"/>
      <c r="L2316" s="248"/>
      <c r="M2316" s="249"/>
      <c r="N2316" s="250"/>
      <c r="O2316" s="250"/>
      <c r="P2316" s="250"/>
      <c r="Q2316" s="250"/>
      <c r="R2316" s="250"/>
      <c r="S2316" s="250"/>
      <c r="T2316" s="251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52" t="s">
        <v>178</v>
      </c>
      <c r="AU2316" s="252" t="s">
        <v>89</v>
      </c>
      <c r="AV2316" s="13" t="s">
        <v>87</v>
      </c>
      <c r="AW2316" s="13" t="s">
        <v>36</v>
      </c>
      <c r="AX2316" s="13" t="s">
        <v>79</v>
      </c>
      <c r="AY2316" s="252" t="s">
        <v>170</v>
      </c>
    </row>
    <row r="2317" s="13" customFormat="1">
      <c r="A2317" s="13"/>
      <c r="B2317" s="242"/>
      <c r="C2317" s="243"/>
      <c r="D2317" s="244" t="s">
        <v>178</v>
      </c>
      <c r="E2317" s="245" t="s">
        <v>1</v>
      </c>
      <c r="F2317" s="246" t="s">
        <v>2086</v>
      </c>
      <c r="G2317" s="243"/>
      <c r="H2317" s="245" t="s">
        <v>1</v>
      </c>
      <c r="I2317" s="247"/>
      <c r="J2317" s="243"/>
      <c r="K2317" s="243"/>
      <c r="L2317" s="248"/>
      <c r="M2317" s="249"/>
      <c r="N2317" s="250"/>
      <c r="O2317" s="250"/>
      <c r="P2317" s="250"/>
      <c r="Q2317" s="250"/>
      <c r="R2317" s="250"/>
      <c r="S2317" s="250"/>
      <c r="T2317" s="251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2" t="s">
        <v>178</v>
      </c>
      <c r="AU2317" s="252" t="s">
        <v>89</v>
      </c>
      <c r="AV2317" s="13" t="s">
        <v>87</v>
      </c>
      <c r="AW2317" s="13" t="s">
        <v>36</v>
      </c>
      <c r="AX2317" s="13" t="s">
        <v>79</v>
      </c>
      <c r="AY2317" s="252" t="s">
        <v>170</v>
      </c>
    </row>
    <row r="2318" s="14" customFormat="1">
      <c r="A2318" s="14"/>
      <c r="B2318" s="253"/>
      <c r="C2318" s="254"/>
      <c r="D2318" s="244" t="s">
        <v>178</v>
      </c>
      <c r="E2318" s="255" t="s">
        <v>1</v>
      </c>
      <c r="F2318" s="256" t="s">
        <v>2132</v>
      </c>
      <c r="G2318" s="254"/>
      <c r="H2318" s="257">
        <v>0.59999999999999998</v>
      </c>
      <c r="I2318" s="258"/>
      <c r="J2318" s="254"/>
      <c r="K2318" s="254"/>
      <c r="L2318" s="259"/>
      <c r="M2318" s="260"/>
      <c r="N2318" s="261"/>
      <c r="O2318" s="261"/>
      <c r="P2318" s="261"/>
      <c r="Q2318" s="261"/>
      <c r="R2318" s="261"/>
      <c r="S2318" s="261"/>
      <c r="T2318" s="262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3" t="s">
        <v>178</v>
      </c>
      <c r="AU2318" s="263" t="s">
        <v>89</v>
      </c>
      <c r="AV2318" s="14" t="s">
        <v>89</v>
      </c>
      <c r="AW2318" s="14" t="s">
        <v>36</v>
      </c>
      <c r="AX2318" s="14" t="s">
        <v>79</v>
      </c>
      <c r="AY2318" s="263" t="s">
        <v>170</v>
      </c>
    </row>
    <row r="2319" s="13" customFormat="1">
      <c r="A2319" s="13"/>
      <c r="B2319" s="242"/>
      <c r="C2319" s="243"/>
      <c r="D2319" s="244" t="s">
        <v>178</v>
      </c>
      <c r="E2319" s="245" t="s">
        <v>1</v>
      </c>
      <c r="F2319" s="246" t="s">
        <v>2109</v>
      </c>
      <c r="G2319" s="243"/>
      <c r="H2319" s="245" t="s">
        <v>1</v>
      </c>
      <c r="I2319" s="247"/>
      <c r="J2319" s="243"/>
      <c r="K2319" s="243"/>
      <c r="L2319" s="248"/>
      <c r="M2319" s="249"/>
      <c r="N2319" s="250"/>
      <c r="O2319" s="250"/>
      <c r="P2319" s="250"/>
      <c r="Q2319" s="250"/>
      <c r="R2319" s="250"/>
      <c r="S2319" s="250"/>
      <c r="T2319" s="251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2" t="s">
        <v>178</v>
      </c>
      <c r="AU2319" s="252" t="s">
        <v>89</v>
      </c>
      <c r="AV2319" s="13" t="s">
        <v>87</v>
      </c>
      <c r="AW2319" s="13" t="s">
        <v>36</v>
      </c>
      <c r="AX2319" s="13" t="s">
        <v>79</v>
      </c>
      <c r="AY2319" s="252" t="s">
        <v>170</v>
      </c>
    </row>
    <row r="2320" s="14" customFormat="1">
      <c r="A2320" s="14"/>
      <c r="B2320" s="253"/>
      <c r="C2320" s="254"/>
      <c r="D2320" s="244" t="s">
        <v>178</v>
      </c>
      <c r="E2320" s="255" t="s">
        <v>1</v>
      </c>
      <c r="F2320" s="256" t="s">
        <v>2135</v>
      </c>
      <c r="G2320" s="254"/>
      <c r="H2320" s="257">
        <v>0.68999999999999995</v>
      </c>
      <c r="I2320" s="258"/>
      <c r="J2320" s="254"/>
      <c r="K2320" s="254"/>
      <c r="L2320" s="259"/>
      <c r="M2320" s="260"/>
      <c r="N2320" s="261"/>
      <c r="O2320" s="261"/>
      <c r="P2320" s="261"/>
      <c r="Q2320" s="261"/>
      <c r="R2320" s="261"/>
      <c r="S2320" s="261"/>
      <c r="T2320" s="26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3" t="s">
        <v>178</v>
      </c>
      <c r="AU2320" s="263" t="s">
        <v>89</v>
      </c>
      <c r="AV2320" s="14" t="s">
        <v>89</v>
      </c>
      <c r="AW2320" s="14" t="s">
        <v>36</v>
      </c>
      <c r="AX2320" s="14" t="s">
        <v>79</v>
      </c>
      <c r="AY2320" s="263" t="s">
        <v>170</v>
      </c>
    </row>
    <row r="2321" s="15" customFormat="1">
      <c r="A2321" s="15"/>
      <c r="B2321" s="264"/>
      <c r="C2321" s="265"/>
      <c r="D2321" s="244" t="s">
        <v>178</v>
      </c>
      <c r="E2321" s="266" t="s">
        <v>1</v>
      </c>
      <c r="F2321" s="267" t="s">
        <v>183</v>
      </c>
      <c r="G2321" s="265"/>
      <c r="H2321" s="268">
        <v>1.29</v>
      </c>
      <c r="I2321" s="269"/>
      <c r="J2321" s="265"/>
      <c r="K2321" s="265"/>
      <c r="L2321" s="270"/>
      <c r="M2321" s="271"/>
      <c r="N2321" s="272"/>
      <c r="O2321" s="272"/>
      <c r="P2321" s="272"/>
      <c r="Q2321" s="272"/>
      <c r="R2321" s="272"/>
      <c r="S2321" s="272"/>
      <c r="T2321" s="273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74" t="s">
        <v>178</v>
      </c>
      <c r="AU2321" s="274" t="s">
        <v>89</v>
      </c>
      <c r="AV2321" s="15" t="s">
        <v>176</v>
      </c>
      <c r="AW2321" s="15" t="s">
        <v>36</v>
      </c>
      <c r="AX2321" s="15" t="s">
        <v>87</v>
      </c>
      <c r="AY2321" s="274" t="s">
        <v>170</v>
      </c>
    </row>
    <row r="2322" s="14" customFormat="1">
      <c r="A2322" s="14"/>
      <c r="B2322" s="253"/>
      <c r="C2322" s="254"/>
      <c r="D2322" s="244" t="s">
        <v>178</v>
      </c>
      <c r="E2322" s="254"/>
      <c r="F2322" s="256" t="s">
        <v>2136</v>
      </c>
      <c r="G2322" s="254"/>
      <c r="H2322" s="257">
        <v>1.484</v>
      </c>
      <c r="I2322" s="258"/>
      <c r="J2322" s="254"/>
      <c r="K2322" s="254"/>
      <c r="L2322" s="259"/>
      <c r="M2322" s="260"/>
      <c r="N2322" s="261"/>
      <c r="O2322" s="261"/>
      <c r="P2322" s="261"/>
      <c r="Q2322" s="261"/>
      <c r="R2322" s="261"/>
      <c r="S2322" s="261"/>
      <c r="T2322" s="26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3" t="s">
        <v>178</v>
      </c>
      <c r="AU2322" s="263" t="s">
        <v>89</v>
      </c>
      <c r="AV2322" s="14" t="s">
        <v>89</v>
      </c>
      <c r="AW2322" s="14" t="s">
        <v>4</v>
      </c>
      <c r="AX2322" s="14" t="s">
        <v>87</v>
      </c>
      <c r="AY2322" s="263" t="s">
        <v>170</v>
      </c>
    </row>
    <row r="2323" s="2" customFormat="1" ht="24.15" customHeight="1">
      <c r="A2323" s="39"/>
      <c r="B2323" s="40"/>
      <c r="C2323" s="228" t="s">
        <v>2137</v>
      </c>
      <c r="D2323" s="228" t="s">
        <v>172</v>
      </c>
      <c r="E2323" s="229" t="s">
        <v>2138</v>
      </c>
      <c r="F2323" s="230" t="s">
        <v>2139</v>
      </c>
      <c r="G2323" s="231" t="s">
        <v>175</v>
      </c>
      <c r="H2323" s="232">
        <v>152.93000000000001</v>
      </c>
      <c r="I2323" s="233"/>
      <c r="J2323" s="234">
        <f>ROUND(I2323*H2323,2)</f>
        <v>0</v>
      </c>
      <c r="K2323" s="235"/>
      <c r="L2323" s="45"/>
      <c r="M2323" s="236" t="s">
        <v>1</v>
      </c>
      <c r="N2323" s="237" t="s">
        <v>44</v>
      </c>
      <c r="O2323" s="92"/>
      <c r="P2323" s="238">
        <f>O2323*H2323</f>
        <v>0</v>
      </c>
      <c r="Q2323" s="238">
        <v>0.0063499999999999997</v>
      </c>
      <c r="R2323" s="238">
        <f>Q2323*H2323</f>
        <v>0.97110549999999995</v>
      </c>
      <c r="S2323" s="238">
        <v>0</v>
      </c>
      <c r="T2323" s="239">
        <f>S2323*H2323</f>
        <v>0</v>
      </c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R2323" s="240" t="s">
        <v>273</v>
      </c>
      <c r="AT2323" s="240" t="s">
        <v>172</v>
      </c>
      <c r="AU2323" s="240" t="s">
        <v>89</v>
      </c>
      <c r="AY2323" s="18" t="s">
        <v>170</v>
      </c>
      <c r="BE2323" s="241">
        <f>IF(N2323="základní",J2323,0)</f>
        <v>0</v>
      </c>
      <c r="BF2323" s="241">
        <f>IF(N2323="snížená",J2323,0)</f>
        <v>0</v>
      </c>
      <c r="BG2323" s="241">
        <f>IF(N2323="zákl. přenesená",J2323,0)</f>
        <v>0</v>
      </c>
      <c r="BH2323" s="241">
        <f>IF(N2323="sníž. přenesená",J2323,0)</f>
        <v>0</v>
      </c>
      <c r="BI2323" s="241">
        <f>IF(N2323="nulová",J2323,0)</f>
        <v>0</v>
      </c>
      <c r="BJ2323" s="18" t="s">
        <v>87</v>
      </c>
      <c r="BK2323" s="241">
        <f>ROUND(I2323*H2323,2)</f>
        <v>0</v>
      </c>
      <c r="BL2323" s="18" t="s">
        <v>273</v>
      </c>
      <c r="BM2323" s="240" t="s">
        <v>2140</v>
      </c>
    </row>
    <row r="2324" s="13" customFormat="1">
      <c r="A2324" s="13"/>
      <c r="B2324" s="242"/>
      <c r="C2324" s="243"/>
      <c r="D2324" s="244" t="s">
        <v>178</v>
      </c>
      <c r="E2324" s="245" t="s">
        <v>1</v>
      </c>
      <c r="F2324" s="246" t="s">
        <v>524</v>
      </c>
      <c r="G2324" s="243"/>
      <c r="H2324" s="245" t="s">
        <v>1</v>
      </c>
      <c r="I2324" s="247"/>
      <c r="J2324" s="243"/>
      <c r="K2324" s="243"/>
      <c r="L2324" s="248"/>
      <c r="M2324" s="249"/>
      <c r="N2324" s="250"/>
      <c r="O2324" s="250"/>
      <c r="P2324" s="250"/>
      <c r="Q2324" s="250"/>
      <c r="R2324" s="250"/>
      <c r="S2324" s="250"/>
      <c r="T2324" s="251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2" t="s">
        <v>178</v>
      </c>
      <c r="AU2324" s="252" t="s">
        <v>89</v>
      </c>
      <c r="AV2324" s="13" t="s">
        <v>87</v>
      </c>
      <c r="AW2324" s="13" t="s">
        <v>36</v>
      </c>
      <c r="AX2324" s="13" t="s">
        <v>79</v>
      </c>
      <c r="AY2324" s="252" t="s">
        <v>170</v>
      </c>
    </row>
    <row r="2325" s="13" customFormat="1">
      <c r="A2325" s="13"/>
      <c r="B2325" s="242"/>
      <c r="C2325" s="243"/>
      <c r="D2325" s="244" t="s">
        <v>178</v>
      </c>
      <c r="E2325" s="245" t="s">
        <v>1</v>
      </c>
      <c r="F2325" s="246" t="s">
        <v>2086</v>
      </c>
      <c r="G2325" s="243"/>
      <c r="H2325" s="245" t="s">
        <v>1</v>
      </c>
      <c r="I2325" s="247"/>
      <c r="J2325" s="243"/>
      <c r="K2325" s="243"/>
      <c r="L2325" s="248"/>
      <c r="M2325" s="249"/>
      <c r="N2325" s="250"/>
      <c r="O2325" s="250"/>
      <c r="P2325" s="250"/>
      <c r="Q2325" s="250"/>
      <c r="R2325" s="250"/>
      <c r="S2325" s="250"/>
      <c r="T2325" s="251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2" t="s">
        <v>178</v>
      </c>
      <c r="AU2325" s="252" t="s">
        <v>89</v>
      </c>
      <c r="AV2325" s="13" t="s">
        <v>87</v>
      </c>
      <c r="AW2325" s="13" t="s">
        <v>36</v>
      </c>
      <c r="AX2325" s="13" t="s">
        <v>79</v>
      </c>
      <c r="AY2325" s="252" t="s">
        <v>170</v>
      </c>
    </row>
    <row r="2326" s="13" customFormat="1">
      <c r="A2326" s="13"/>
      <c r="B2326" s="242"/>
      <c r="C2326" s="243"/>
      <c r="D2326" s="244" t="s">
        <v>178</v>
      </c>
      <c r="E2326" s="245" t="s">
        <v>1</v>
      </c>
      <c r="F2326" s="246" t="s">
        <v>2087</v>
      </c>
      <c r="G2326" s="243"/>
      <c r="H2326" s="245" t="s">
        <v>1</v>
      </c>
      <c r="I2326" s="247"/>
      <c r="J2326" s="243"/>
      <c r="K2326" s="243"/>
      <c r="L2326" s="248"/>
      <c r="M2326" s="249"/>
      <c r="N2326" s="250"/>
      <c r="O2326" s="250"/>
      <c r="P2326" s="250"/>
      <c r="Q2326" s="250"/>
      <c r="R2326" s="250"/>
      <c r="S2326" s="250"/>
      <c r="T2326" s="251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2" t="s">
        <v>178</v>
      </c>
      <c r="AU2326" s="252" t="s">
        <v>89</v>
      </c>
      <c r="AV2326" s="13" t="s">
        <v>87</v>
      </c>
      <c r="AW2326" s="13" t="s">
        <v>36</v>
      </c>
      <c r="AX2326" s="13" t="s">
        <v>79</v>
      </c>
      <c r="AY2326" s="252" t="s">
        <v>170</v>
      </c>
    </row>
    <row r="2327" s="14" customFormat="1">
      <c r="A2327" s="14"/>
      <c r="B2327" s="253"/>
      <c r="C2327" s="254"/>
      <c r="D2327" s="244" t="s">
        <v>178</v>
      </c>
      <c r="E2327" s="255" t="s">
        <v>1</v>
      </c>
      <c r="F2327" s="256" t="s">
        <v>678</v>
      </c>
      <c r="G2327" s="254"/>
      <c r="H2327" s="257">
        <v>17.02</v>
      </c>
      <c r="I2327" s="258"/>
      <c r="J2327" s="254"/>
      <c r="K2327" s="254"/>
      <c r="L2327" s="259"/>
      <c r="M2327" s="260"/>
      <c r="N2327" s="261"/>
      <c r="O2327" s="261"/>
      <c r="P2327" s="261"/>
      <c r="Q2327" s="261"/>
      <c r="R2327" s="261"/>
      <c r="S2327" s="261"/>
      <c r="T2327" s="26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3" t="s">
        <v>178</v>
      </c>
      <c r="AU2327" s="263" t="s">
        <v>89</v>
      </c>
      <c r="AV2327" s="14" t="s">
        <v>89</v>
      </c>
      <c r="AW2327" s="14" t="s">
        <v>36</v>
      </c>
      <c r="AX2327" s="14" t="s">
        <v>79</v>
      </c>
      <c r="AY2327" s="263" t="s">
        <v>170</v>
      </c>
    </row>
    <row r="2328" s="14" customFormat="1">
      <c r="A2328" s="14"/>
      <c r="B2328" s="253"/>
      <c r="C2328" s="254"/>
      <c r="D2328" s="244" t="s">
        <v>178</v>
      </c>
      <c r="E2328" s="255" t="s">
        <v>1</v>
      </c>
      <c r="F2328" s="256" t="s">
        <v>950</v>
      </c>
      <c r="G2328" s="254"/>
      <c r="H2328" s="257">
        <v>1.28</v>
      </c>
      <c r="I2328" s="258"/>
      <c r="J2328" s="254"/>
      <c r="K2328" s="254"/>
      <c r="L2328" s="259"/>
      <c r="M2328" s="260"/>
      <c r="N2328" s="261"/>
      <c r="O2328" s="261"/>
      <c r="P2328" s="261"/>
      <c r="Q2328" s="261"/>
      <c r="R2328" s="261"/>
      <c r="S2328" s="261"/>
      <c r="T2328" s="26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3" t="s">
        <v>178</v>
      </c>
      <c r="AU2328" s="263" t="s">
        <v>89</v>
      </c>
      <c r="AV2328" s="14" t="s">
        <v>89</v>
      </c>
      <c r="AW2328" s="14" t="s">
        <v>36</v>
      </c>
      <c r="AX2328" s="14" t="s">
        <v>79</v>
      </c>
      <c r="AY2328" s="263" t="s">
        <v>170</v>
      </c>
    </row>
    <row r="2329" s="14" customFormat="1">
      <c r="A2329" s="14"/>
      <c r="B2329" s="253"/>
      <c r="C2329" s="254"/>
      <c r="D2329" s="244" t="s">
        <v>178</v>
      </c>
      <c r="E2329" s="255" t="s">
        <v>1</v>
      </c>
      <c r="F2329" s="256" t="s">
        <v>951</v>
      </c>
      <c r="G2329" s="254"/>
      <c r="H2329" s="257">
        <v>5.5</v>
      </c>
      <c r="I2329" s="258"/>
      <c r="J2329" s="254"/>
      <c r="K2329" s="254"/>
      <c r="L2329" s="259"/>
      <c r="M2329" s="260"/>
      <c r="N2329" s="261"/>
      <c r="O2329" s="261"/>
      <c r="P2329" s="261"/>
      <c r="Q2329" s="261"/>
      <c r="R2329" s="261"/>
      <c r="S2329" s="261"/>
      <c r="T2329" s="26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3" t="s">
        <v>178</v>
      </c>
      <c r="AU2329" s="263" t="s">
        <v>89</v>
      </c>
      <c r="AV2329" s="14" t="s">
        <v>89</v>
      </c>
      <c r="AW2329" s="14" t="s">
        <v>36</v>
      </c>
      <c r="AX2329" s="14" t="s">
        <v>79</v>
      </c>
      <c r="AY2329" s="263" t="s">
        <v>170</v>
      </c>
    </row>
    <row r="2330" s="13" customFormat="1">
      <c r="A2330" s="13"/>
      <c r="B2330" s="242"/>
      <c r="C2330" s="243"/>
      <c r="D2330" s="244" t="s">
        <v>178</v>
      </c>
      <c r="E2330" s="245" t="s">
        <v>1</v>
      </c>
      <c r="F2330" s="246" t="s">
        <v>2088</v>
      </c>
      <c r="G2330" s="243"/>
      <c r="H2330" s="245" t="s">
        <v>1</v>
      </c>
      <c r="I2330" s="247"/>
      <c r="J2330" s="243"/>
      <c r="K2330" s="243"/>
      <c r="L2330" s="248"/>
      <c r="M2330" s="249"/>
      <c r="N2330" s="250"/>
      <c r="O2330" s="250"/>
      <c r="P2330" s="250"/>
      <c r="Q2330" s="250"/>
      <c r="R2330" s="250"/>
      <c r="S2330" s="250"/>
      <c r="T2330" s="251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2" t="s">
        <v>178</v>
      </c>
      <c r="AU2330" s="252" t="s">
        <v>89</v>
      </c>
      <c r="AV2330" s="13" t="s">
        <v>87</v>
      </c>
      <c r="AW2330" s="13" t="s">
        <v>36</v>
      </c>
      <c r="AX2330" s="13" t="s">
        <v>79</v>
      </c>
      <c r="AY2330" s="252" t="s">
        <v>170</v>
      </c>
    </row>
    <row r="2331" s="14" customFormat="1">
      <c r="A2331" s="14"/>
      <c r="B2331" s="253"/>
      <c r="C2331" s="254"/>
      <c r="D2331" s="244" t="s">
        <v>178</v>
      </c>
      <c r="E2331" s="255" t="s">
        <v>1</v>
      </c>
      <c r="F2331" s="256" t="s">
        <v>953</v>
      </c>
      <c r="G2331" s="254"/>
      <c r="H2331" s="257">
        <v>50.630000000000003</v>
      </c>
      <c r="I2331" s="258"/>
      <c r="J2331" s="254"/>
      <c r="K2331" s="254"/>
      <c r="L2331" s="259"/>
      <c r="M2331" s="260"/>
      <c r="N2331" s="261"/>
      <c r="O2331" s="261"/>
      <c r="P2331" s="261"/>
      <c r="Q2331" s="261"/>
      <c r="R2331" s="261"/>
      <c r="S2331" s="261"/>
      <c r="T2331" s="26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3" t="s">
        <v>178</v>
      </c>
      <c r="AU2331" s="263" t="s">
        <v>89</v>
      </c>
      <c r="AV2331" s="14" t="s">
        <v>89</v>
      </c>
      <c r="AW2331" s="14" t="s">
        <v>36</v>
      </c>
      <c r="AX2331" s="14" t="s">
        <v>79</v>
      </c>
      <c r="AY2331" s="263" t="s">
        <v>170</v>
      </c>
    </row>
    <row r="2332" s="16" customFormat="1">
      <c r="A2332" s="16"/>
      <c r="B2332" s="275"/>
      <c r="C2332" s="276"/>
      <c r="D2332" s="244" t="s">
        <v>178</v>
      </c>
      <c r="E2332" s="277" t="s">
        <v>1</v>
      </c>
      <c r="F2332" s="278" t="s">
        <v>221</v>
      </c>
      <c r="G2332" s="276"/>
      <c r="H2332" s="279">
        <v>74.430000000000007</v>
      </c>
      <c r="I2332" s="280"/>
      <c r="J2332" s="276"/>
      <c r="K2332" s="276"/>
      <c r="L2332" s="281"/>
      <c r="M2332" s="282"/>
      <c r="N2332" s="283"/>
      <c r="O2332" s="283"/>
      <c r="P2332" s="283"/>
      <c r="Q2332" s="283"/>
      <c r="R2332" s="283"/>
      <c r="S2332" s="283"/>
      <c r="T2332" s="284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T2332" s="285" t="s">
        <v>178</v>
      </c>
      <c r="AU2332" s="285" t="s">
        <v>89</v>
      </c>
      <c r="AV2332" s="16" t="s">
        <v>189</v>
      </c>
      <c r="AW2332" s="16" t="s">
        <v>36</v>
      </c>
      <c r="AX2332" s="16" t="s">
        <v>79</v>
      </c>
      <c r="AY2332" s="285" t="s">
        <v>170</v>
      </c>
    </row>
    <row r="2333" s="13" customFormat="1">
      <c r="A2333" s="13"/>
      <c r="B2333" s="242"/>
      <c r="C2333" s="243"/>
      <c r="D2333" s="244" t="s">
        <v>178</v>
      </c>
      <c r="E2333" s="245" t="s">
        <v>1</v>
      </c>
      <c r="F2333" s="246" t="s">
        <v>957</v>
      </c>
      <c r="G2333" s="243"/>
      <c r="H2333" s="245" t="s">
        <v>1</v>
      </c>
      <c r="I2333" s="247"/>
      <c r="J2333" s="243"/>
      <c r="K2333" s="243"/>
      <c r="L2333" s="248"/>
      <c r="M2333" s="249"/>
      <c r="N2333" s="250"/>
      <c r="O2333" s="250"/>
      <c r="P2333" s="250"/>
      <c r="Q2333" s="250"/>
      <c r="R2333" s="250"/>
      <c r="S2333" s="250"/>
      <c r="T2333" s="251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2" t="s">
        <v>178</v>
      </c>
      <c r="AU2333" s="252" t="s">
        <v>89</v>
      </c>
      <c r="AV2333" s="13" t="s">
        <v>87</v>
      </c>
      <c r="AW2333" s="13" t="s">
        <v>36</v>
      </c>
      <c r="AX2333" s="13" t="s">
        <v>79</v>
      </c>
      <c r="AY2333" s="252" t="s">
        <v>170</v>
      </c>
    </row>
    <row r="2334" s="14" customFormat="1">
      <c r="A2334" s="14"/>
      <c r="B2334" s="253"/>
      <c r="C2334" s="254"/>
      <c r="D2334" s="244" t="s">
        <v>178</v>
      </c>
      <c r="E2334" s="255" t="s">
        <v>1</v>
      </c>
      <c r="F2334" s="256" t="s">
        <v>958</v>
      </c>
      <c r="G2334" s="254"/>
      <c r="H2334" s="257">
        <v>72.579999999999998</v>
      </c>
      <c r="I2334" s="258"/>
      <c r="J2334" s="254"/>
      <c r="K2334" s="254"/>
      <c r="L2334" s="259"/>
      <c r="M2334" s="260"/>
      <c r="N2334" s="261"/>
      <c r="O2334" s="261"/>
      <c r="P2334" s="261"/>
      <c r="Q2334" s="261"/>
      <c r="R2334" s="261"/>
      <c r="S2334" s="261"/>
      <c r="T2334" s="26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3" t="s">
        <v>178</v>
      </c>
      <c r="AU2334" s="263" t="s">
        <v>89</v>
      </c>
      <c r="AV2334" s="14" t="s">
        <v>89</v>
      </c>
      <c r="AW2334" s="14" t="s">
        <v>36</v>
      </c>
      <c r="AX2334" s="14" t="s">
        <v>79</v>
      </c>
      <c r="AY2334" s="263" t="s">
        <v>170</v>
      </c>
    </row>
    <row r="2335" s="14" customFormat="1">
      <c r="A2335" s="14"/>
      <c r="B2335" s="253"/>
      <c r="C2335" s="254"/>
      <c r="D2335" s="244" t="s">
        <v>178</v>
      </c>
      <c r="E2335" s="255" t="s">
        <v>1</v>
      </c>
      <c r="F2335" s="256" t="s">
        <v>959</v>
      </c>
      <c r="G2335" s="254"/>
      <c r="H2335" s="257">
        <v>5.0800000000000001</v>
      </c>
      <c r="I2335" s="258"/>
      <c r="J2335" s="254"/>
      <c r="K2335" s="254"/>
      <c r="L2335" s="259"/>
      <c r="M2335" s="260"/>
      <c r="N2335" s="261"/>
      <c r="O2335" s="261"/>
      <c r="P2335" s="261"/>
      <c r="Q2335" s="261"/>
      <c r="R2335" s="261"/>
      <c r="S2335" s="261"/>
      <c r="T2335" s="26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3" t="s">
        <v>178</v>
      </c>
      <c r="AU2335" s="263" t="s">
        <v>89</v>
      </c>
      <c r="AV2335" s="14" t="s">
        <v>89</v>
      </c>
      <c r="AW2335" s="14" t="s">
        <v>36</v>
      </c>
      <c r="AX2335" s="14" t="s">
        <v>79</v>
      </c>
      <c r="AY2335" s="263" t="s">
        <v>170</v>
      </c>
    </row>
    <row r="2336" s="13" customFormat="1">
      <c r="A2336" s="13"/>
      <c r="B2336" s="242"/>
      <c r="C2336" s="243"/>
      <c r="D2336" s="244" t="s">
        <v>178</v>
      </c>
      <c r="E2336" s="245" t="s">
        <v>1</v>
      </c>
      <c r="F2336" s="246" t="s">
        <v>2141</v>
      </c>
      <c r="G2336" s="243"/>
      <c r="H2336" s="245" t="s">
        <v>1</v>
      </c>
      <c r="I2336" s="247"/>
      <c r="J2336" s="243"/>
      <c r="K2336" s="243"/>
      <c r="L2336" s="248"/>
      <c r="M2336" s="249"/>
      <c r="N2336" s="250"/>
      <c r="O2336" s="250"/>
      <c r="P2336" s="250"/>
      <c r="Q2336" s="250"/>
      <c r="R2336" s="250"/>
      <c r="S2336" s="250"/>
      <c r="T2336" s="251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2" t="s">
        <v>178</v>
      </c>
      <c r="AU2336" s="252" t="s">
        <v>89</v>
      </c>
      <c r="AV2336" s="13" t="s">
        <v>87</v>
      </c>
      <c r="AW2336" s="13" t="s">
        <v>36</v>
      </c>
      <c r="AX2336" s="13" t="s">
        <v>79</v>
      </c>
      <c r="AY2336" s="252" t="s">
        <v>170</v>
      </c>
    </row>
    <row r="2337" s="14" customFormat="1">
      <c r="A2337" s="14"/>
      <c r="B2337" s="253"/>
      <c r="C2337" s="254"/>
      <c r="D2337" s="244" t="s">
        <v>178</v>
      </c>
      <c r="E2337" s="255" t="s">
        <v>1</v>
      </c>
      <c r="F2337" s="256" t="s">
        <v>2098</v>
      </c>
      <c r="G2337" s="254"/>
      <c r="H2337" s="257">
        <v>0.83999999999999997</v>
      </c>
      <c r="I2337" s="258"/>
      <c r="J2337" s="254"/>
      <c r="K2337" s="254"/>
      <c r="L2337" s="259"/>
      <c r="M2337" s="260"/>
      <c r="N2337" s="261"/>
      <c r="O2337" s="261"/>
      <c r="P2337" s="261"/>
      <c r="Q2337" s="261"/>
      <c r="R2337" s="261"/>
      <c r="S2337" s="261"/>
      <c r="T2337" s="262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3" t="s">
        <v>178</v>
      </c>
      <c r="AU2337" s="263" t="s">
        <v>89</v>
      </c>
      <c r="AV2337" s="14" t="s">
        <v>89</v>
      </c>
      <c r="AW2337" s="14" t="s">
        <v>36</v>
      </c>
      <c r="AX2337" s="14" t="s">
        <v>79</v>
      </c>
      <c r="AY2337" s="263" t="s">
        <v>170</v>
      </c>
    </row>
    <row r="2338" s="16" customFormat="1">
      <c r="A2338" s="16"/>
      <c r="B2338" s="275"/>
      <c r="C2338" s="276"/>
      <c r="D2338" s="244" t="s">
        <v>178</v>
      </c>
      <c r="E2338" s="277" t="s">
        <v>1</v>
      </c>
      <c r="F2338" s="278" t="s">
        <v>221</v>
      </c>
      <c r="G2338" s="276"/>
      <c r="H2338" s="279">
        <v>78.5</v>
      </c>
      <c r="I2338" s="280"/>
      <c r="J2338" s="276"/>
      <c r="K2338" s="276"/>
      <c r="L2338" s="281"/>
      <c r="M2338" s="282"/>
      <c r="N2338" s="283"/>
      <c r="O2338" s="283"/>
      <c r="P2338" s="283"/>
      <c r="Q2338" s="283"/>
      <c r="R2338" s="283"/>
      <c r="S2338" s="283"/>
      <c r="T2338" s="284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85" t="s">
        <v>178</v>
      </c>
      <c r="AU2338" s="285" t="s">
        <v>89</v>
      </c>
      <c r="AV2338" s="16" t="s">
        <v>189</v>
      </c>
      <c r="AW2338" s="16" t="s">
        <v>36</v>
      </c>
      <c r="AX2338" s="16" t="s">
        <v>79</v>
      </c>
      <c r="AY2338" s="285" t="s">
        <v>170</v>
      </c>
    </row>
    <row r="2339" s="15" customFormat="1">
      <c r="A2339" s="15"/>
      <c r="B2339" s="264"/>
      <c r="C2339" s="265"/>
      <c r="D2339" s="244" t="s">
        <v>178</v>
      </c>
      <c r="E2339" s="266" t="s">
        <v>1</v>
      </c>
      <c r="F2339" s="267" t="s">
        <v>183</v>
      </c>
      <c r="G2339" s="265"/>
      <c r="H2339" s="268">
        <v>152.93000000000001</v>
      </c>
      <c r="I2339" s="269"/>
      <c r="J2339" s="265"/>
      <c r="K2339" s="265"/>
      <c r="L2339" s="270"/>
      <c r="M2339" s="271"/>
      <c r="N2339" s="272"/>
      <c r="O2339" s="272"/>
      <c r="P2339" s="272"/>
      <c r="Q2339" s="272"/>
      <c r="R2339" s="272"/>
      <c r="S2339" s="272"/>
      <c r="T2339" s="273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74" t="s">
        <v>178</v>
      </c>
      <c r="AU2339" s="274" t="s">
        <v>89</v>
      </c>
      <c r="AV2339" s="15" t="s">
        <v>176</v>
      </c>
      <c r="AW2339" s="15" t="s">
        <v>36</v>
      </c>
      <c r="AX2339" s="15" t="s">
        <v>87</v>
      </c>
      <c r="AY2339" s="274" t="s">
        <v>170</v>
      </c>
    </row>
    <row r="2340" s="2" customFormat="1" ht="37.8" customHeight="1">
      <c r="A2340" s="39"/>
      <c r="B2340" s="40"/>
      <c r="C2340" s="286" t="s">
        <v>2142</v>
      </c>
      <c r="D2340" s="286" t="s">
        <v>312</v>
      </c>
      <c r="E2340" s="287" t="s">
        <v>2112</v>
      </c>
      <c r="F2340" s="288" t="s">
        <v>2113</v>
      </c>
      <c r="G2340" s="289" t="s">
        <v>175</v>
      </c>
      <c r="H2340" s="290">
        <v>168.22300000000001</v>
      </c>
      <c r="I2340" s="291"/>
      <c r="J2340" s="292">
        <f>ROUND(I2340*H2340,2)</f>
        <v>0</v>
      </c>
      <c r="K2340" s="293"/>
      <c r="L2340" s="294"/>
      <c r="M2340" s="295" t="s">
        <v>1</v>
      </c>
      <c r="N2340" s="296" t="s">
        <v>44</v>
      </c>
      <c r="O2340" s="92"/>
      <c r="P2340" s="238">
        <f>O2340*H2340</f>
        <v>0</v>
      </c>
      <c r="Q2340" s="238">
        <v>0.019199999999999998</v>
      </c>
      <c r="R2340" s="238">
        <f>Q2340*H2340</f>
        <v>3.2298816000000001</v>
      </c>
      <c r="S2340" s="238">
        <v>0</v>
      </c>
      <c r="T2340" s="239">
        <f>S2340*H2340</f>
        <v>0</v>
      </c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R2340" s="240" t="s">
        <v>366</v>
      </c>
      <c r="AT2340" s="240" t="s">
        <v>312</v>
      </c>
      <c r="AU2340" s="240" t="s">
        <v>89</v>
      </c>
      <c r="AY2340" s="18" t="s">
        <v>170</v>
      </c>
      <c r="BE2340" s="241">
        <f>IF(N2340="základní",J2340,0)</f>
        <v>0</v>
      </c>
      <c r="BF2340" s="241">
        <f>IF(N2340="snížená",J2340,0)</f>
        <v>0</v>
      </c>
      <c r="BG2340" s="241">
        <f>IF(N2340="zákl. přenesená",J2340,0)</f>
        <v>0</v>
      </c>
      <c r="BH2340" s="241">
        <f>IF(N2340="sníž. přenesená",J2340,0)</f>
        <v>0</v>
      </c>
      <c r="BI2340" s="241">
        <f>IF(N2340="nulová",J2340,0)</f>
        <v>0</v>
      </c>
      <c r="BJ2340" s="18" t="s">
        <v>87</v>
      </c>
      <c r="BK2340" s="241">
        <f>ROUND(I2340*H2340,2)</f>
        <v>0</v>
      </c>
      <c r="BL2340" s="18" t="s">
        <v>273</v>
      </c>
      <c r="BM2340" s="240" t="s">
        <v>2143</v>
      </c>
    </row>
    <row r="2341" s="14" customFormat="1">
      <c r="A2341" s="14"/>
      <c r="B2341" s="253"/>
      <c r="C2341" s="254"/>
      <c r="D2341" s="244" t="s">
        <v>178</v>
      </c>
      <c r="E2341" s="254"/>
      <c r="F2341" s="256" t="s">
        <v>2144</v>
      </c>
      <c r="G2341" s="254"/>
      <c r="H2341" s="257">
        <v>168.22300000000001</v>
      </c>
      <c r="I2341" s="258"/>
      <c r="J2341" s="254"/>
      <c r="K2341" s="254"/>
      <c r="L2341" s="259"/>
      <c r="M2341" s="260"/>
      <c r="N2341" s="261"/>
      <c r="O2341" s="261"/>
      <c r="P2341" s="261"/>
      <c r="Q2341" s="261"/>
      <c r="R2341" s="261"/>
      <c r="S2341" s="261"/>
      <c r="T2341" s="26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63" t="s">
        <v>178</v>
      </c>
      <c r="AU2341" s="263" t="s">
        <v>89</v>
      </c>
      <c r="AV2341" s="14" t="s">
        <v>89</v>
      </c>
      <c r="AW2341" s="14" t="s">
        <v>4</v>
      </c>
      <c r="AX2341" s="14" t="s">
        <v>87</v>
      </c>
      <c r="AY2341" s="263" t="s">
        <v>170</v>
      </c>
    </row>
    <row r="2342" s="2" customFormat="1" ht="14.4" customHeight="1">
      <c r="A2342" s="39"/>
      <c r="B2342" s="40"/>
      <c r="C2342" s="228" t="s">
        <v>2145</v>
      </c>
      <c r="D2342" s="228" t="s">
        <v>172</v>
      </c>
      <c r="E2342" s="229" t="s">
        <v>2146</v>
      </c>
      <c r="F2342" s="230" t="s">
        <v>2147</v>
      </c>
      <c r="G2342" s="231" t="s">
        <v>352</v>
      </c>
      <c r="H2342" s="232">
        <v>66.650000000000006</v>
      </c>
      <c r="I2342" s="233"/>
      <c r="J2342" s="234">
        <f>ROUND(I2342*H2342,2)</f>
        <v>0</v>
      </c>
      <c r="K2342" s="235"/>
      <c r="L2342" s="45"/>
      <c r="M2342" s="236" t="s">
        <v>1</v>
      </c>
      <c r="N2342" s="237" t="s">
        <v>44</v>
      </c>
      <c r="O2342" s="92"/>
      <c r="P2342" s="238">
        <f>O2342*H2342</f>
        <v>0</v>
      </c>
      <c r="Q2342" s="238">
        <v>3.0000000000000001E-05</v>
      </c>
      <c r="R2342" s="238">
        <f>Q2342*H2342</f>
        <v>0.0019995000000000004</v>
      </c>
      <c r="S2342" s="238">
        <v>0</v>
      </c>
      <c r="T2342" s="239">
        <f>S2342*H2342</f>
        <v>0</v>
      </c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R2342" s="240" t="s">
        <v>273</v>
      </c>
      <c r="AT2342" s="240" t="s">
        <v>172</v>
      </c>
      <c r="AU2342" s="240" t="s">
        <v>89</v>
      </c>
      <c r="AY2342" s="18" t="s">
        <v>170</v>
      </c>
      <c r="BE2342" s="241">
        <f>IF(N2342="základní",J2342,0)</f>
        <v>0</v>
      </c>
      <c r="BF2342" s="241">
        <f>IF(N2342="snížená",J2342,0)</f>
        <v>0</v>
      </c>
      <c r="BG2342" s="241">
        <f>IF(N2342="zákl. přenesená",J2342,0)</f>
        <v>0</v>
      </c>
      <c r="BH2342" s="241">
        <f>IF(N2342="sníž. přenesená",J2342,0)</f>
        <v>0</v>
      </c>
      <c r="BI2342" s="241">
        <f>IF(N2342="nulová",J2342,0)</f>
        <v>0</v>
      </c>
      <c r="BJ2342" s="18" t="s">
        <v>87</v>
      </c>
      <c r="BK2342" s="241">
        <f>ROUND(I2342*H2342,2)</f>
        <v>0</v>
      </c>
      <c r="BL2342" s="18" t="s">
        <v>273</v>
      </c>
      <c r="BM2342" s="240" t="s">
        <v>2148</v>
      </c>
    </row>
    <row r="2343" s="13" customFormat="1">
      <c r="A2343" s="13"/>
      <c r="B2343" s="242"/>
      <c r="C2343" s="243"/>
      <c r="D2343" s="244" t="s">
        <v>178</v>
      </c>
      <c r="E2343" s="245" t="s">
        <v>1</v>
      </c>
      <c r="F2343" s="246" t="s">
        <v>524</v>
      </c>
      <c r="G2343" s="243"/>
      <c r="H2343" s="245" t="s">
        <v>1</v>
      </c>
      <c r="I2343" s="247"/>
      <c r="J2343" s="243"/>
      <c r="K2343" s="243"/>
      <c r="L2343" s="248"/>
      <c r="M2343" s="249"/>
      <c r="N2343" s="250"/>
      <c r="O2343" s="250"/>
      <c r="P2343" s="250"/>
      <c r="Q2343" s="250"/>
      <c r="R2343" s="250"/>
      <c r="S2343" s="250"/>
      <c r="T2343" s="251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2" t="s">
        <v>178</v>
      </c>
      <c r="AU2343" s="252" t="s">
        <v>89</v>
      </c>
      <c r="AV2343" s="13" t="s">
        <v>87</v>
      </c>
      <c r="AW2343" s="13" t="s">
        <v>36</v>
      </c>
      <c r="AX2343" s="13" t="s">
        <v>79</v>
      </c>
      <c r="AY2343" s="252" t="s">
        <v>170</v>
      </c>
    </row>
    <row r="2344" s="13" customFormat="1">
      <c r="A2344" s="13"/>
      <c r="B2344" s="242"/>
      <c r="C2344" s="243"/>
      <c r="D2344" s="244" t="s">
        <v>178</v>
      </c>
      <c r="E2344" s="245" t="s">
        <v>1</v>
      </c>
      <c r="F2344" s="246" t="s">
        <v>2149</v>
      </c>
      <c r="G2344" s="243"/>
      <c r="H2344" s="245" t="s">
        <v>1</v>
      </c>
      <c r="I2344" s="247"/>
      <c r="J2344" s="243"/>
      <c r="K2344" s="243"/>
      <c r="L2344" s="248"/>
      <c r="M2344" s="249"/>
      <c r="N2344" s="250"/>
      <c r="O2344" s="250"/>
      <c r="P2344" s="250"/>
      <c r="Q2344" s="250"/>
      <c r="R2344" s="250"/>
      <c r="S2344" s="250"/>
      <c r="T2344" s="251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2" t="s">
        <v>178</v>
      </c>
      <c r="AU2344" s="252" t="s">
        <v>89</v>
      </c>
      <c r="AV2344" s="13" t="s">
        <v>87</v>
      </c>
      <c r="AW2344" s="13" t="s">
        <v>36</v>
      </c>
      <c r="AX2344" s="13" t="s">
        <v>79</v>
      </c>
      <c r="AY2344" s="252" t="s">
        <v>170</v>
      </c>
    </row>
    <row r="2345" s="13" customFormat="1">
      <c r="A2345" s="13"/>
      <c r="B2345" s="242"/>
      <c r="C2345" s="243"/>
      <c r="D2345" s="244" t="s">
        <v>178</v>
      </c>
      <c r="E2345" s="245" t="s">
        <v>1</v>
      </c>
      <c r="F2345" s="246" t="s">
        <v>2086</v>
      </c>
      <c r="G2345" s="243"/>
      <c r="H2345" s="245" t="s">
        <v>1</v>
      </c>
      <c r="I2345" s="247"/>
      <c r="J2345" s="243"/>
      <c r="K2345" s="243"/>
      <c r="L2345" s="248"/>
      <c r="M2345" s="249"/>
      <c r="N2345" s="250"/>
      <c r="O2345" s="250"/>
      <c r="P2345" s="250"/>
      <c r="Q2345" s="250"/>
      <c r="R2345" s="250"/>
      <c r="S2345" s="250"/>
      <c r="T2345" s="251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2" t="s">
        <v>178</v>
      </c>
      <c r="AU2345" s="252" t="s">
        <v>89</v>
      </c>
      <c r="AV2345" s="13" t="s">
        <v>87</v>
      </c>
      <c r="AW2345" s="13" t="s">
        <v>36</v>
      </c>
      <c r="AX2345" s="13" t="s">
        <v>79</v>
      </c>
      <c r="AY2345" s="252" t="s">
        <v>170</v>
      </c>
    </row>
    <row r="2346" s="14" customFormat="1">
      <c r="A2346" s="14"/>
      <c r="B2346" s="253"/>
      <c r="C2346" s="254"/>
      <c r="D2346" s="244" t="s">
        <v>178</v>
      </c>
      <c r="E2346" s="255" t="s">
        <v>1</v>
      </c>
      <c r="F2346" s="256" t="s">
        <v>2150</v>
      </c>
      <c r="G2346" s="254"/>
      <c r="H2346" s="257">
        <v>38.75</v>
      </c>
      <c r="I2346" s="258"/>
      <c r="J2346" s="254"/>
      <c r="K2346" s="254"/>
      <c r="L2346" s="259"/>
      <c r="M2346" s="260"/>
      <c r="N2346" s="261"/>
      <c r="O2346" s="261"/>
      <c r="P2346" s="261"/>
      <c r="Q2346" s="261"/>
      <c r="R2346" s="261"/>
      <c r="S2346" s="261"/>
      <c r="T2346" s="26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3" t="s">
        <v>178</v>
      </c>
      <c r="AU2346" s="263" t="s">
        <v>89</v>
      </c>
      <c r="AV2346" s="14" t="s">
        <v>89</v>
      </c>
      <c r="AW2346" s="14" t="s">
        <v>36</v>
      </c>
      <c r="AX2346" s="14" t="s">
        <v>79</v>
      </c>
      <c r="AY2346" s="263" t="s">
        <v>170</v>
      </c>
    </row>
    <row r="2347" s="13" customFormat="1">
      <c r="A2347" s="13"/>
      <c r="B2347" s="242"/>
      <c r="C2347" s="243"/>
      <c r="D2347" s="244" t="s">
        <v>178</v>
      </c>
      <c r="E2347" s="245" t="s">
        <v>1</v>
      </c>
      <c r="F2347" s="246" t="s">
        <v>577</v>
      </c>
      <c r="G2347" s="243"/>
      <c r="H2347" s="245" t="s">
        <v>1</v>
      </c>
      <c r="I2347" s="247"/>
      <c r="J2347" s="243"/>
      <c r="K2347" s="243"/>
      <c r="L2347" s="248"/>
      <c r="M2347" s="249"/>
      <c r="N2347" s="250"/>
      <c r="O2347" s="250"/>
      <c r="P2347" s="250"/>
      <c r="Q2347" s="250"/>
      <c r="R2347" s="250"/>
      <c r="S2347" s="250"/>
      <c r="T2347" s="251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52" t="s">
        <v>178</v>
      </c>
      <c r="AU2347" s="252" t="s">
        <v>89</v>
      </c>
      <c r="AV2347" s="13" t="s">
        <v>87</v>
      </c>
      <c r="AW2347" s="13" t="s">
        <v>36</v>
      </c>
      <c r="AX2347" s="13" t="s">
        <v>79</v>
      </c>
      <c r="AY2347" s="252" t="s">
        <v>170</v>
      </c>
    </row>
    <row r="2348" s="14" customFormat="1">
      <c r="A2348" s="14"/>
      <c r="B2348" s="253"/>
      <c r="C2348" s="254"/>
      <c r="D2348" s="244" t="s">
        <v>178</v>
      </c>
      <c r="E2348" s="255" t="s">
        <v>1</v>
      </c>
      <c r="F2348" s="256" t="s">
        <v>2151</v>
      </c>
      <c r="G2348" s="254"/>
      <c r="H2348" s="257">
        <v>27.899999999999999</v>
      </c>
      <c r="I2348" s="258"/>
      <c r="J2348" s="254"/>
      <c r="K2348" s="254"/>
      <c r="L2348" s="259"/>
      <c r="M2348" s="260"/>
      <c r="N2348" s="261"/>
      <c r="O2348" s="261"/>
      <c r="P2348" s="261"/>
      <c r="Q2348" s="261"/>
      <c r="R2348" s="261"/>
      <c r="S2348" s="261"/>
      <c r="T2348" s="26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63" t="s">
        <v>178</v>
      </c>
      <c r="AU2348" s="263" t="s">
        <v>89</v>
      </c>
      <c r="AV2348" s="14" t="s">
        <v>89</v>
      </c>
      <c r="AW2348" s="14" t="s">
        <v>36</v>
      </c>
      <c r="AX2348" s="14" t="s">
        <v>79</v>
      </c>
      <c r="AY2348" s="263" t="s">
        <v>170</v>
      </c>
    </row>
    <row r="2349" s="15" customFormat="1">
      <c r="A2349" s="15"/>
      <c r="B2349" s="264"/>
      <c r="C2349" s="265"/>
      <c r="D2349" s="244" t="s">
        <v>178</v>
      </c>
      <c r="E2349" s="266" t="s">
        <v>1</v>
      </c>
      <c r="F2349" s="267" t="s">
        <v>183</v>
      </c>
      <c r="G2349" s="265"/>
      <c r="H2349" s="268">
        <v>66.650000000000006</v>
      </c>
      <c r="I2349" s="269"/>
      <c r="J2349" s="265"/>
      <c r="K2349" s="265"/>
      <c r="L2349" s="270"/>
      <c r="M2349" s="271"/>
      <c r="N2349" s="272"/>
      <c r="O2349" s="272"/>
      <c r="P2349" s="272"/>
      <c r="Q2349" s="272"/>
      <c r="R2349" s="272"/>
      <c r="S2349" s="272"/>
      <c r="T2349" s="273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74" t="s">
        <v>178</v>
      </c>
      <c r="AU2349" s="274" t="s">
        <v>89</v>
      </c>
      <c r="AV2349" s="15" t="s">
        <v>176</v>
      </c>
      <c r="AW2349" s="15" t="s">
        <v>36</v>
      </c>
      <c r="AX2349" s="15" t="s">
        <v>87</v>
      </c>
      <c r="AY2349" s="274" t="s">
        <v>170</v>
      </c>
    </row>
    <row r="2350" s="2" customFormat="1" ht="24.15" customHeight="1">
      <c r="A2350" s="39"/>
      <c r="B2350" s="40"/>
      <c r="C2350" s="228" t="s">
        <v>2152</v>
      </c>
      <c r="D2350" s="228" t="s">
        <v>172</v>
      </c>
      <c r="E2350" s="229" t="s">
        <v>2153</v>
      </c>
      <c r="F2350" s="230" t="s">
        <v>2154</v>
      </c>
      <c r="G2350" s="231" t="s">
        <v>590</v>
      </c>
      <c r="H2350" s="232">
        <v>8</v>
      </c>
      <c r="I2350" s="233"/>
      <c r="J2350" s="234">
        <f>ROUND(I2350*H2350,2)</f>
        <v>0</v>
      </c>
      <c r="K2350" s="235"/>
      <c r="L2350" s="45"/>
      <c r="M2350" s="236" t="s">
        <v>1</v>
      </c>
      <c r="N2350" s="237" t="s">
        <v>44</v>
      </c>
      <c r="O2350" s="92"/>
      <c r="P2350" s="238">
        <f>O2350*H2350</f>
        <v>0</v>
      </c>
      <c r="Q2350" s="238">
        <v>0.0076299999999999996</v>
      </c>
      <c r="R2350" s="238">
        <f>Q2350*H2350</f>
        <v>0.061039999999999997</v>
      </c>
      <c r="S2350" s="238">
        <v>0</v>
      </c>
      <c r="T2350" s="239">
        <f>S2350*H2350</f>
        <v>0</v>
      </c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39"/>
      <c r="AE2350" s="39"/>
      <c r="AR2350" s="240" t="s">
        <v>273</v>
      </c>
      <c r="AT2350" s="240" t="s">
        <v>172</v>
      </c>
      <c r="AU2350" s="240" t="s">
        <v>89</v>
      </c>
      <c r="AY2350" s="18" t="s">
        <v>170</v>
      </c>
      <c r="BE2350" s="241">
        <f>IF(N2350="základní",J2350,0)</f>
        <v>0</v>
      </c>
      <c r="BF2350" s="241">
        <f>IF(N2350="snížená",J2350,0)</f>
        <v>0</v>
      </c>
      <c r="BG2350" s="241">
        <f>IF(N2350="zákl. přenesená",J2350,0)</f>
        <v>0</v>
      </c>
      <c r="BH2350" s="241">
        <f>IF(N2350="sníž. přenesená",J2350,0)</f>
        <v>0</v>
      </c>
      <c r="BI2350" s="241">
        <f>IF(N2350="nulová",J2350,0)</f>
        <v>0</v>
      </c>
      <c r="BJ2350" s="18" t="s">
        <v>87</v>
      </c>
      <c r="BK2350" s="241">
        <f>ROUND(I2350*H2350,2)</f>
        <v>0</v>
      </c>
      <c r="BL2350" s="18" t="s">
        <v>273</v>
      </c>
      <c r="BM2350" s="240" t="s">
        <v>2155</v>
      </c>
    </row>
    <row r="2351" s="13" customFormat="1">
      <c r="A2351" s="13"/>
      <c r="B2351" s="242"/>
      <c r="C2351" s="243"/>
      <c r="D2351" s="244" t="s">
        <v>178</v>
      </c>
      <c r="E2351" s="245" t="s">
        <v>1</v>
      </c>
      <c r="F2351" s="246" t="s">
        <v>524</v>
      </c>
      <c r="G2351" s="243"/>
      <c r="H2351" s="245" t="s">
        <v>1</v>
      </c>
      <c r="I2351" s="247"/>
      <c r="J2351" s="243"/>
      <c r="K2351" s="243"/>
      <c r="L2351" s="248"/>
      <c r="M2351" s="249"/>
      <c r="N2351" s="250"/>
      <c r="O2351" s="250"/>
      <c r="P2351" s="250"/>
      <c r="Q2351" s="250"/>
      <c r="R2351" s="250"/>
      <c r="S2351" s="250"/>
      <c r="T2351" s="251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2" t="s">
        <v>178</v>
      </c>
      <c r="AU2351" s="252" t="s">
        <v>89</v>
      </c>
      <c r="AV2351" s="13" t="s">
        <v>87</v>
      </c>
      <c r="AW2351" s="13" t="s">
        <v>36</v>
      </c>
      <c r="AX2351" s="13" t="s">
        <v>79</v>
      </c>
      <c r="AY2351" s="252" t="s">
        <v>170</v>
      </c>
    </row>
    <row r="2352" s="13" customFormat="1">
      <c r="A2352" s="13"/>
      <c r="B2352" s="242"/>
      <c r="C2352" s="243"/>
      <c r="D2352" s="244" t="s">
        <v>178</v>
      </c>
      <c r="E2352" s="245" t="s">
        <v>1</v>
      </c>
      <c r="F2352" s="246" t="s">
        <v>747</v>
      </c>
      <c r="G2352" s="243"/>
      <c r="H2352" s="245" t="s">
        <v>1</v>
      </c>
      <c r="I2352" s="247"/>
      <c r="J2352" s="243"/>
      <c r="K2352" s="243"/>
      <c r="L2352" s="248"/>
      <c r="M2352" s="249"/>
      <c r="N2352" s="250"/>
      <c r="O2352" s="250"/>
      <c r="P2352" s="250"/>
      <c r="Q2352" s="250"/>
      <c r="R2352" s="250"/>
      <c r="S2352" s="250"/>
      <c r="T2352" s="251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2" t="s">
        <v>178</v>
      </c>
      <c r="AU2352" s="252" t="s">
        <v>89</v>
      </c>
      <c r="AV2352" s="13" t="s">
        <v>87</v>
      </c>
      <c r="AW2352" s="13" t="s">
        <v>36</v>
      </c>
      <c r="AX2352" s="13" t="s">
        <v>79</v>
      </c>
      <c r="AY2352" s="252" t="s">
        <v>170</v>
      </c>
    </row>
    <row r="2353" s="14" customFormat="1">
      <c r="A2353" s="14"/>
      <c r="B2353" s="253"/>
      <c r="C2353" s="254"/>
      <c r="D2353" s="244" t="s">
        <v>178</v>
      </c>
      <c r="E2353" s="255" t="s">
        <v>1</v>
      </c>
      <c r="F2353" s="256" t="s">
        <v>206</v>
      </c>
      <c r="G2353" s="254"/>
      <c r="H2353" s="257">
        <v>5</v>
      </c>
      <c r="I2353" s="258"/>
      <c r="J2353" s="254"/>
      <c r="K2353" s="254"/>
      <c r="L2353" s="259"/>
      <c r="M2353" s="260"/>
      <c r="N2353" s="261"/>
      <c r="O2353" s="261"/>
      <c r="P2353" s="261"/>
      <c r="Q2353" s="261"/>
      <c r="R2353" s="261"/>
      <c r="S2353" s="261"/>
      <c r="T2353" s="26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63" t="s">
        <v>178</v>
      </c>
      <c r="AU2353" s="263" t="s">
        <v>89</v>
      </c>
      <c r="AV2353" s="14" t="s">
        <v>89</v>
      </c>
      <c r="AW2353" s="14" t="s">
        <v>36</v>
      </c>
      <c r="AX2353" s="14" t="s">
        <v>79</v>
      </c>
      <c r="AY2353" s="263" t="s">
        <v>170</v>
      </c>
    </row>
    <row r="2354" s="13" customFormat="1">
      <c r="A2354" s="13"/>
      <c r="B2354" s="242"/>
      <c r="C2354" s="243"/>
      <c r="D2354" s="244" t="s">
        <v>178</v>
      </c>
      <c r="E2354" s="245" t="s">
        <v>1</v>
      </c>
      <c r="F2354" s="246" t="s">
        <v>577</v>
      </c>
      <c r="G2354" s="243"/>
      <c r="H2354" s="245" t="s">
        <v>1</v>
      </c>
      <c r="I2354" s="247"/>
      <c r="J2354" s="243"/>
      <c r="K2354" s="243"/>
      <c r="L2354" s="248"/>
      <c r="M2354" s="249"/>
      <c r="N2354" s="250"/>
      <c r="O2354" s="250"/>
      <c r="P2354" s="250"/>
      <c r="Q2354" s="250"/>
      <c r="R2354" s="250"/>
      <c r="S2354" s="250"/>
      <c r="T2354" s="251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2" t="s">
        <v>178</v>
      </c>
      <c r="AU2354" s="252" t="s">
        <v>89</v>
      </c>
      <c r="AV2354" s="13" t="s">
        <v>87</v>
      </c>
      <c r="AW2354" s="13" t="s">
        <v>36</v>
      </c>
      <c r="AX2354" s="13" t="s">
        <v>79</v>
      </c>
      <c r="AY2354" s="252" t="s">
        <v>170</v>
      </c>
    </row>
    <row r="2355" s="14" customFormat="1">
      <c r="A2355" s="14"/>
      <c r="B2355" s="253"/>
      <c r="C2355" s="254"/>
      <c r="D2355" s="244" t="s">
        <v>178</v>
      </c>
      <c r="E2355" s="255" t="s">
        <v>1</v>
      </c>
      <c r="F2355" s="256" t="s">
        <v>189</v>
      </c>
      <c r="G2355" s="254"/>
      <c r="H2355" s="257">
        <v>3</v>
      </c>
      <c r="I2355" s="258"/>
      <c r="J2355" s="254"/>
      <c r="K2355" s="254"/>
      <c r="L2355" s="259"/>
      <c r="M2355" s="260"/>
      <c r="N2355" s="261"/>
      <c r="O2355" s="261"/>
      <c r="P2355" s="261"/>
      <c r="Q2355" s="261"/>
      <c r="R2355" s="261"/>
      <c r="S2355" s="261"/>
      <c r="T2355" s="26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3" t="s">
        <v>178</v>
      </c>
      <c r="AU2355" s="263" t="s">
        <v>89</v>
      </c>
      <c r="AV2355" s="14" t="s">
        <v>89</v>
      </c>
      <c r="AW2355" s="14" t="s">
        <v>36</v>
      </c>
      <c r="AX2355" s="14" t="s">
        <v>79</v>
      </c>
      <c r="AY2355" s="263" t="s">
        <v>170</v>
      </c>
    </row>
    <row r="2356" s="15" customFormat="1">
      <c r="A2356" s="15"/>
      <c r="B2356" s="264"/>
      <c r="C2356" s="265"/>
      <c r="D2356" s="244" t="s">
        <v>178</v>
      </c>
      <c r="E2356" s="266" t="s">
        <v>1</v>
      </c>
      <c r="F2356" s="267" t="s">
        <v>183</v>
      </c>
      <c r="G2356" s="265"/>
      <c r="H2356" s="268">
        <v>8</v>
      </c>
      <c r="I2356" s="269"/>
      <c r="J2356" s="265"/>
      <c r="K2356" s="265"/>
      <c r="L2356" s="270"/>
      <c r="M2356" s="271"/>
      <c r="N2356" s="272"/>
      <c r="O2356" s="272"/>
      <c r="P2356" s="272"/>
      <c r="Q2356" s="272"/>
      <c r="R2356" s="272"/>
      <c r="S2356" s="272"/>
      <c r="T2356" s="273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74" t="s">
        <v>178</v>
      </c>
      <c r="AU2356" s="274" t="s">
        <v>89</v>
      </c>
      <c r="AV2356" s="15" t="s">
        <v>176</v>
      </c>
      <c r="AW2356" s="15" t="s">
        <v>36</v>
      </c>
      <c r="AX2356" s="15" t="s">
        <v>87</v>
      </c>
      <c r="AY2356" s="274" t="s">
        <v>170</v>
      </c>
    </row>
    <row r="2357" s="2" customFormat="1" ht="24.15" customHeight="1">
      <c r="A2357" s="39"/>
      <c r="B2357" s="40"/>
      <c r="C2357" s="228" t="s">
        <v>2156</v>
      </c>
      <c r="D2357" s="228" t="s">
        <v>172</v>
      </c>
      <c r="E2357" s="229" t="s">
        <v>2157</v>
      </c>
      <c r="F2357" s="230" t="s">
        <v>2158</v>
      </c>
      <c r="G2357" s="231" t="s">
        <v>175</v>
      </c>
      <c r="H2357" s="232">
        <v>175.41399999999999</v>
      </c>
      <c r="I2357" s="233"/>
      <c r="J2357" s="234">
        <f>ROUND(I2357*H2357,2)</f>
        <v>0</v>
      </c>
      <c r="K2357" s="235"/>
      <c r="L2357" s="45"/>
      <c r="M2357" s="236" t="s">
        <v>1</v>
      </c>
      <c r="N2357" s="237" t="s">
        <v>44</v>
      </c>
      <c r="O2357" s="92"/>
      <c r="P2357" s="238">
        <f>O2357*H2357</f>
        <v>0</v>
      </c>
      <c r="Q2357" s="238">
        <v>5.0000000000000002E-05</v>
      </c>
      <c r="R2357" s="238">
        <f>Q2357*H2357</f>
        <v>0.0087706999999999993</v>
      </c>
      <c r="S2357" s="238">
        <v>0</v>
      </c>
      <c r="T2357" s="239">
        <f>S2357*H2357</f>
        <v>0</v>
      </c>
      <c r="U2357" s="39"/>
      <c r="V2357" s="39"/>
      <c r="W2357" s="39"/>
      <c r="X2357" s="39"/>
      <c r="Y2357" s="39"/>
      <c r="Z2357" s="39"/>
      <c r="AA2357" s="39"/>
      <c r="AB2357" s="39"/>
      <c r="AC2357" s="39"/>
      <c r="AD2357" s="39"/>
      <c r="AE2357" s="39"/>
      <c r="AR2357" s="240" t="s">
        <v>273</v>
      </c>
      <c r="AT2357" s="240" t="s">
        <v>172</v>
      </c>
      <c r="AU2357" s="240" t="s">
        <v>89</v>
      </c>
      <c r="AY2357" s="18" t="s">
        <v>170</v>
      </c>
      <c r="BE2357" s="241">
        <f>IF(N2357="základní",J2357,0)</f>
        <v>0</v>
      </c>
      <c r="BF2357" s="241">
        <f>IF(N2357="snížená",J2357,0)</f>
        <v>0</v>
      </c>
      <c r="BG2357" s="241">
        <f>IF(N2357="zákl. přenesená",J2357,0)</f>
        <v>0</v>
      </c>
      <c r="BH2357" s="241">
        <f>IF(N2357="sníž. přenesená",J2357,0)</f>
        <v>0</v>
      </c>
      <c r="BI2357" s="241">
        <f>IF(N2357="nulová",J2357,0)</f>
        <v>0</v>
      </c>
      <c r="BJ2357" s="18" t="s">
        <v>87</v>
      </c>
      <c r="BK2357" s="241">
        <f>ROUND(I2357*H2357,2)</f>
        <v>0</v>
      </c>
      <c r="BL2357" s="18" t="s">
        <v>273</v>
      </c>
      <c r="BM2357" s="240" t="s">
        <v>2159</v>
      </c>
    </row>
    <row r="2358" s="13" customFormat="1">
      <c r="A2358" s="13"/>
      <c r="B2358" s="242"/>
      <c r="C2358" s="243"/>
      <c r="D2358" s="244" t="s">
        <v>178</v>
      </c>
      <c r="E2358" s="245" t="s">
        <v>1</v>
      </c>
      <c r="F2358" s="246" t="s">
        <v>524</v>
      </c>
      <c r="G2358" s="243"/>
      <c r="H2358" s="245" t="s">
        <v>1</v>
      </c>
      <c r="I2358" s="247"/>
      <c r="J2358" s="243"/>
      <c r="K2358" s="243"/>
      <c r="L2358" s="248"/>
      <c r="M2358" s="249"/>
      <c r="N2358" s="250"/>
      <c r="O2358" s="250"/>
      <c r="P2358" s="250"/>
      <c r="Q2358" s="250"/>
      <c r="R2358" s="250"/>
      <c r="S2358" s="250"/>
      <c r="T2358" s="251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2" t="s">
        <v>178</v>
      </c>
      <c r="AU2358" s="252" t="s">
        <v>89</v>
      </c>
      <c r="AV2358" s="13" t="s">
        <v>87</v>
      </c>
      <c r="AW2358" s="13" t="s">
        <v>36</v>
      </c>
      <c r="AX2358" s="13" t="s">
        <v>79</v>
      </c>
      <c r="AY2358" s="252" t="s">
        <v>170</v>
      </c>
    </row>
    <row r="2359" s="13" customFormat="1">
      <c r="A2359" s="13"/>
      <c r="B2359" s="242"/>
      <c r="C2359" s="243"/>
      <c r="D2359" s="244" t="s">
        <v>178</v>
      </c>
      <c r="E2359" s="245" t="s">
        <v>1</v>
      </c>
      <c r="F2359" s="246" t="s">
        <v>2086</v>
      </c>
      <c r="G2359" s="243"/>
      <c r="H2359" s="245" t="s">
        <v>1</v>
      </c>
      <c r="I2359" s="247"/>
      <c r="J2359" s="243"/>
      <c r="K2359" s="243"/>
      <c r="L2359" s="248"/>
      <c r="M2359" s="249"/>
      <c r="N2359" s="250"/>
      <c r="O2359" s="250"/>
      <c r="P2359" s="250"/>
      <c r="Q2359" s="250"/>
      <c r="R2359" s="250"/>
      <c r="S2359" s="250"/>
      <c r="T2359" s="251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52" t="s">
        <v>178</v>
      </c>
      <c r="AU2359" s="252" t="s">
        <v>89</v>
      </c>
      <c r="AV2359" s="13" t="s">
        <v>87</v>
      </c>
      <c r="AW2359" s="13" t="s">
        <v>36</v>
      </c>
      <c r="AX2359" s="13" t="s">
        <v>79</v>
      </c>
      <c r="AY2359" s="252" t="s">
        <v>170</v>
      </c>
    </row>
    <row r="2360" s="13" customFormat="1">
      <c r="A2360" s="13"/>
      <c r="B2360" s="242"/>
      <c r="C2360" s="243"/>
      <c r="D2360" s="244" t="s">
        <v>178</v>
      </c>
      <c r="E2360" s="245" t="s">
        <v>1</v>
      </c>
      <c r="F2360" s="246" t="s">
        <v>2087</v>
      </c>
      <c r="G2360" s="243"/>
      <c r="H2360" s="245" t="s">
        <v>1</v>
      </c>
      <c r="I2360" s="247"/>
      <c r="J2360" s="243"/>
      <c r="K2360" s="243"/>
      <c r="L2360" s="248"/>
      <c r="M2360" s="249"/>
      <c r="N2360" s="250"/>
      <c r="O2360" s="250"/>
      <c r="P2360" s="250"/>
      <c r="Q2360" s="250"/>
      <c r="R2360" s="250"/>
      <c r="S2360" s="250"/>
      <c r="T2360" s="251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2" t="s">
        <v>178</v>
      </c>
      <c r="AU2360" s="252" t="s">
        <v>89</v>
      </c>
      <c r="AV2360" s="13" t="s">
        <v>87</v>
      </c>
      <c r="AW2360" s="13" t="s">
        <v>36</v>
      </c>
      <c r="AX2360" s="13" t="s">
        <v>79</v>
      </c>
      <c r="AY2360" s="252" t="s">
        <v>170</v>
      </c>
    </row>
    <row r="2361" s="14" customFormat="1">
      <c r="A2361" s="14"/>
      <c r="B2361" s="253"/>
      <c r="C2361" s="254"/>
      <c r="D2361" s="244" t="s">
        <v>178</v>
      </c>
      <c r="E2361" s="255" t="s">
        <v>1</v>
      </c>
      <c r="F2361" s="256" t="s">
        <v>678</v>
      </c>
      <c r="G2361" s="254"/>
      <c r="H2361" s="257">
        <v>17.02</v>
      </c>
      <c r="I2361" s="258"/>
      <c r="J2361" s="254"/>
      <c r="K2361" s="254"/>
      <c r="L2361" s="259"/>
      <c r="M2361" s="260"/>
      <c r="N2361" s="261"/>
      <c r="O2361" s="261"/>
      <c r="P2361" s="261"/>
      <c r="Q2361" s="261"/>
      <c r="R2361" s="261"/>
      <c r="S2361" s="261"/>
      <c r="T2361" s="26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3" t="s">
        <v>178</v>
      </c>
      <c r="AU2361" s="263" t="s">
        <v>89</v>
      </c>
      <c r="AV2361" s="14" t="s">
        <v>89</v>
      </c>
      <c r="AW2361" s="14" t="s">
        <v>36</v>
      </c>
      <c r="AX2361" s="14" t="s">
        <v>79</v>
      </c>
      <c r="AY2361" s="263" t="s">
        <v>170</v>
      </c>
    </row>
    <row r="2362" s="14" customFormat="1">
      <c r="A2362" s="14"/>
      <c r="B2362" s="253"/>
      <c r="C2362" s="254"/>
      <c r="D2362" s="244" t="s">
        <v>178</v>
      </c>
      <c r="E2362" s="255" t="s">
        <v>1</v>
      </c>
      <c r="F2362" s="256" t="s">
        <v>950</v>
      </c>
      <c r="G2362" s="254"/>
      <c r="H2362" s="257">
        <v>1.28</v>
      </c>
      <c r="I2362" s="258"/>
      <c r="J2362" s="254"/>
      <c r="K2362" s="254"/>
      <c r="L2362" s="259"/>
      <c r="M2362" s="260"/>
      <c r="N2362" s="261"/>
      <c r="O2362" s="261"/>
      <c r="P2362" s="261"/>
      <c r="Q2362" s="261"/>
      <c r="R2362" s="261"/>
      <c r="S2362" s="261"/>
      <c r="T2362" s="26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3" t="s">
        <v>178</v>
      </c>
      <c r="AU2362" s="263" t="s">
        <v>89</v>
      </c>
      <c r="AV2362" s="14" t="s">
        <v>89</v>
      </c>
      <c r="AW2362" s="14" t="s">
        <v>36</v>
      </c>
      <c r="AX2362" s="14" t="s">
        <v>79</v>
      </c>
      <c r="AY2362" s="263" t="s">
        <v>170</v>
      </c>
    </row>
    <row r="2363" s="14" customFormat="1">
      <c r="A2363" s="14"/>
      <c r="B2363" s="253"/>
      <c r="C2363" s="254"/>
      <c r="D2363" s="244" t="s">
        <v>178</v>
      </c>
      <c r="E2363" s="255" t="s">
        <v>1</v>
      </c>
      <c r="F2363" s="256" t="s">
        <v>951</v>
      </c>
      <c r="G2363" s="254"/>
      <c r="H2363" s="257">
        <v>5.5</v>
      </c>
      <c r="I2363" s="258"/>
      <c r="J2363" s="254"/>
      <c r="K2363" s="254"/>
      <c r="L2363" s="259"/>
      <c r="M2363" s="260"/>
      <c r="N2363" s="261"/>
      <c r="O2363" s="261"/>
      <c r="P2363" s="261"/>
      <c r="Q2363" s="261"/>
      <c r="R2363" s="261"/>
      <c r="S2363" s="261"/>
      <c r="T2363" s="26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63" t="s">
        <v>178</v>
      </c>
      <c r="AU2363" s="263" t="s">
        <v>89</v>
      </c>
      <c r="AV2363" s="14" t="s">
        <v>89</v>
      </c>
      <c r="AW2363" s="14" t="s">
        <v>36</v>
      </c>
      <c r="AX2363" s="14" t="s">
        <v>79</v>
      </c>
      <c r="AY2363" s="263" t="s">
        <v>170</v>
      </c>
    </row>
    <row r="2364" s="13" customFormat="1">
      <c r="A2364" s="13"/>
      <c r="B2364" s="242"/>
      <c r="C2364" s="243"/>
      <c r="D2364" s="244" t="s">
        <v>178</v>
      </c>
      <c r="E2364" s="245" t="s">
        <v>1</v>
      </c>
      <c r="F2364" s="246" t="s">
        <v>2088</v>
      </c>
      <c r="G2364" s="243"/>
      <c r="H2364" s="245" t="s">
        <v>1</v>
      </c>
      <c r="I2364" s="247"/>
      <c r="J2364" s="243"/>
      <c r="K2364" s="243"/>
      <c r="L2364" s="248"/>
      <c r="M2364" s="249"/>
      <c r="N2364" s="250"/>
      <c r="O2364" s="250"/>
      <c r="P2364" s="250"/>
      <c r="Q2364" s="250"/>
      <c r="R2364" s="250"/>
      <c r="S2364" s="250"/>
      <c r="T2364" s="251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2" t="s">
        <v>178</v>
      </c>
      <c r="AU2364" s="252" t="s">
        <v>89</v>
      </c>
      <c r="AV2364" s="13" t="s">
        <v>87</v>
      </c>
      <c r="AW2364" s="13" t="s">
        <v>36</v>
      </c>
      <c r="AX2364" s="13" t="s">
        <v>79</v>
      </c>
      <c r="AY2364" s="252" t="s">
        <v>170</v>
      </c>
    </row>
    <row r="2365" s="14" customFormat="1">
      <c r="A2365" s="14"/>
      <c r="B2365" s="253"/>
      <c r="C2365" s="254"/>
      <c r="D2365" s="244" t="s">
        <v>178</v>
      </c>
      <c r="E2365" s="255" t="s">
        <v>1</v>
      </c>
      <c r="F2365" s="256" t="s">
        <v>953</v>
      </c>
      <c r="G2365" s="254"/>
      <c r="H2365" s="257">
        <v>50.630000000000003</v>
      </c>
      <c r="I2365" s="258"/>
      <c r="J2365" s="254"/>
      <c r="K2365" s="254"/>
      <c r="L2365" s="259"/>
      <c r="M2365" s="260"/>
      <c r="N2365" s="261"/>
      <c r="O2365" s="261"/>
      <c r="P2365" s="261"/>
      <c r="Q2365" s="261"/>
      <c r="R2365" s="261"/>
      <c r="S2365" s="261"/>
      <c r="T2365" s="26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3" t="s">
        <v>178</v>
      </c>
      <c r="AU2365" s="263" t="s">
        <v>89</v>
      </c>
      <c r="AV2365" s="14" t="s">
        <v>89</v>
      </c>
      <c r="AW2365" s="14" t="s">
        <v>36</v>
      </c>
      <c r="AX2365" s="14" t="s">
        <v>79</v>
      </c>
      <c r="AY2365" s="263" t="s">
        <v>170</v>
      </c>
    </row>
    <row r="2366" s="13" customFormat="1">
      <c r="A2366" s="13"/>
      <c r="B2366" s="242"/>
      <c r="C2366" s="243"/>
      <c r="D2366" s="244" t="s">
        <v>178</v>
      </c>
      <c r="E2366" s="245" t="s">
        <v>1</v>
      </c>
      <c r="F2366" s="246" t="s">
        <v>2089</v>
      </c>
      <c r="G2366" s="243"/>
      <c r="H2366" s="245" t="s">
        <v>1</v>
      </c>
      <c r="I2366" s="247"/>
      <c r="J2366" s="243"/>
      <c r="K2366" s="243"/>
      <c r="L2366" s="248"/>
      <c r="M2366" s="249"/>
      <c r="N2366" s="250"/>
      <c r="O2366" s="250"/>
      <c r="P2366" s="250"/>
      <c r="Q2366" s="250"/>
      <c r="R2366" s="250"/>
      <c r="S2366" s="250"/>
      <c r="T2366" s="251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2" t="s">
        <v>178</v>
      </c>
      <c r="AU2366" s="252" t="s">
        <v>89</v>
      </c>
      <c r="AV2366" s="13" t="s">
        <v>87</v>
      </c>
      <c r="AW2366" s="13" t="s">
        <v>36</v>
      </c>
      <c r="AX2366" s="13" t="s">
        <v>79</v>
      </c>
      <c r="AY2366" s="252" t="s">
        <v>170</v>
      </c>
    </row>
    <row r="2367" s="14" customFormat="1">
      <c r="A2367" s="14"/>
      <c r="B2367" s="253"/>
      <c r="C2367" s="254"/>
      <c r="D2367" s="244" t="s">
        <v>178</v>
      </c>
      <c r="E2367" s="255" t="s">
        <v>1</v>
      </c>
      <c r="F2367" s="256" t="s">
        <v>2090</v>
      </c>
      <c r="G2367" s="254"/>
      <c r="H2367" s="257">
        <v>14.798</v>
      </c>
      <c r="I2367" s="258"/>
      <c r="J2367" s="254"/>
      <c r="K2367" s="254"/>
      <c r="L2367" s="259"/>
      <c r="M2367" s="260"/>
      <c r="N2367" s="261"/>
      <c r="O2367" s="261"/>
      <c r="P2367" s="261"/>
      <c r="Q2367" s="261"/>
      <c r="R2367" s="261"/>
      <c r="S2367" s="261"/>
      <c r="T2367" s="26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3" t="s">
        <v>178</v>
      </c>
      <c r="AU2367" s="263" t="s">
        <v>89</v>
      </c>
      <c r="AV2367" s="14" t="s">
        <v>89</v>
      </c>
      <c r="AW2367" s="14" t="s">
        <v>36</v>
      </c>
      <c r="AX2367" s="14" t="s">
        <v>79</v>
      </c>
      <c r="AY2367" s="263" t="s">
        <v>170</v>
      </c>
    </row>
    <row r="2368" s="14" customFormat="1">
      <c r="A2368" s="14"/>
      <c r="B2368" s="253"/>
      <c r="C2368" s="254"/>
      <c r="D2368" s="244" t="s">
        <v>178</v>
      </c>
      <c r="E2368" s="255" t="s">
        <v>1</v>
      </c>
      <c r="F2368" s="256" t="s">
        <v>2091</v>
      </c>
      <c r="G2368" s="254"/>
      <c r="H2368" s="257">
        <v>5.9610000000000003</v>
      </c>
      <c r="I2368" s="258"/>
      <c r="J2368" s="254"/>
      <c r="K2368" s="254"/>
      <c r="L2368" s="259"/>
      <c r="M2368" s="260"/>
      <c r="N2368" s="261"/>
      <c r="O2368" s="261"/>
      <c r="P2368" s="261"/>
      <c r="Q2368" s="261"/>
      <c r="R2368" s="261"/>
      <c r="S2368" s="261"/>
      <c r="T2368" s="26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3" t="s">
        <v>178</v>
      </c>
      <c r="AU2368" s="263" t="s">
        <v>89</v>
      </c>
      <c r="AV2368" s="14" t="s">
        <v>89</v>
      </c>
      <c r="AW2368" s="14" t="s">
        <v>36</v>
      </c>
      <c r="AX2368" s="14" t="s">
        <v>79</v>
      </c>
      <c r="AY2368" s="263" t="s">
        <v>170</v>
      </c>
    </row>
    <row r="2369" s="16" customFormat="1">
      <c r="A2369" s="16"/>
      <c r="B2369" s="275"/>
      <c r="C2369" s="276"/>
      <c r="D2369" s="244" t="s">
        <v>178</v>
      </c>
      <c r="E2369" s="277" t="s">
        <v>1</v>
      </c>
      <c r="F2369" s="278" t="s">
        <v>221</v>
      </c>
      <c r="G2369" s="276"/>
      <c r="H2369" s="279">
        <v>95.188999999999993</v>
      </c>
      <c r="I2369" s="280"/>
      <c r="J2369" s="276"/>
      <c r="K2369" s="276"/>
      <c r="L2369" s="281"/>
      <c r="M2369" s="282"/>
      <c r="N2369" s="283"/>
      <c r="O2369" s="283"/>
      <c r="P2369" s="283"/>
      <c r="Q2369" s="283"/>
      <c r="R2369" s="283"/>
      <c r="S2369" s="283"/>
      <c r="T2369" s="284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T2369" s="285" t="s">
        <v>178</v>
      </c>
      <c r="AU2369" s="285" t="s">
        <v>89</v>
      </c>
      <c r="AV2369" s="16" t="s">
        <v>189</v>
      </c>
      <c r="AW2369" s="16" t="s">
        <v>36</v>
      </c>
      <c r="AX2369" s="16" t="s">
        <v>79</v>
      </c>
      <c r="AY2369" s="285" t="s">
        <v>170</v>
      </c>
    </row>
    <row r="2370" s="13" customFormat="1">
      <c r="A2370" s="13"/>
      <c r="B2370" s="242"/>
      <c r="C2370" s="243"/>
      <c r="D2370" s="244" t="s">
        <v>178</v>
      </c>
      <c r="E2370" s="245" t="s">
        <v>1</v>
      </c>
      <c r="F2370" s="246" t="s">
        <v>577</v>
      </c>
      <c r="G2370" s="243"/>
      <c r="H2370" s="245" t="s">
        <v>1</v>
      </c>
      <c r="I2370" s="247"/>
      <c r="J2370" s="243"/>
      <c r="K2370" s="243"/>
      <c r="L2370" s="248"/>
      <c r="M2370" s="249"/>
      <c r="N2370" s="250"/>
      <c r="O2370" s="250"/>
      <c r="P2370" s="250"/>
      <c r="Q2370" s="250"/>
      <c r="R2370" s="250"/>
      <c r="S2370" s="250"/>
      <c r="T2370" s="251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2" t="s">
        <v>178</v>
      </c>
      <c r="AU2370" s="252" t="s">
        <v>89</v>
      </c>
      <c r="AV2370" s="13" t="s">
        <v>87</v>
      </c>
      <c r="AW2370" s="13" t="s">
        <v>36</v>
      </c>
      <c r="AX2370" s="13" t="s">
        <v>79</v>
      </c>
      <c r="AY2370" s="252" t="s">
        <v>170</v>
      </c>
    </row>
    <row r="2371" s="13" customFormat="1">
      <c r="A2371" s="13"/>
      <c r="B2371" s="242"/>
      <c r="C2371" s="243"/>
      <c r="D2371" s="244" t="s">
        <v>178</v>
      </c>
      <c r="E2371" s="245" t="s">
        <v>1</v>
      </c>
      <c r="F2371" s="246" t="s">
        <v>2160</v>
      </c>
      <c r="G2371" s="243"/>
      <c r="H2371" s="245" t="s">
        <v>1</v>
      </c>
      <c r="I2371" s="247"/>
      <c r="J2371" s="243"/>
      <c r="K2371" s="243"/>
      <c r="L2371" s="248"/>
      <c r="M2371" s="249"/>
      <c r="N2371" s="250"/>
      <c r="O2371" s="250"/>
      <c r="P2371" s="250"/>
      <c r="Q2371" s="250"/>
      <c r="R2371" s="250"/>
      <c r="S2371" s="250"/>
      <c r="T2371" s="251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2" t="s">
        <v>178</v>
      </c>
      <c r="AU2371" s="252" t="s">
        <v>89</v>
      </c>
      <c r="AV2371" s="13" t="s">
        <v>87</v>
      </c>
      <c r="AW2371" s="13" t="s">
        <v>36</v>
      </c>
      <c r="AX2371" s="13" t="s">
        <v>79</v>
      </c>
      <c r="AY2371" s="252" t="s">
        <v>170</v>
      </c>
    </row>
    <row r="2372" s="14" customFormat="1">
      <c r="A2372" s="14"/>
      <c r="B2372" s="253"/>
      <c r="C2372" s="254"/>
      <c r="D2372" s="244" t="s">
        <v>178</v>
      </c>
      <c r="E2372" s="255" t="s">
        <v>1</v>
      </c>
      <c r="F2372" s="256" t="s">
        <v>958</v>
      </c>
      <c r="G2372" s="254"/>
      <c r="H2372" s="257">
        <v>72.579999999999998</v>
      </c>
      <c r="I2372" s="258"/>
      <c r="J2372" s="254"/>
      <c r="K2372" s="254"/>
      <c r="L2372" s="259"/>
      <c r="M2372" s="260"/>
      <c r="N2372" s="261"/>
      <c r="O2372" s="261"/>
      <c r="P2372" s="261"/>
      <c r="Q2372" s="261"/>
      <c r="R2372" s="261"/>
      <c r="S2372" s="261"/>
      <c r="T2372" s="262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3" t="s">
        <v>178</v>
      </c>
      <c r="AU2372" s="263" t="s">
        <v>89</v>
      </c>
      <c r="AV2372" s="14" t="s">
        <v>89</v>
      </c>
      <c r="AW2372" s="14" t="s">
        <v>36</v>
      </c>
      <c r="AX2372" s="14" t="s">
        <v>79</v>
      </c>
      <c r="AY2372" s="263" t="s">
        <v>170</v>
      </c>
    </row>
    <row r="2373" s="14" customFormat="1">
      <c r="A2373" s="14"/>
      <c r="B2373" s="253"/>
      <c r="C2373" s="254"/>
      <c r="D2373" s="244" t="s">
        <v>178</v>
      </c>
      <c r="E2373" s="255" t="s">
        <v>1</v>
      </c>
      <c r="F2373" s="256" t="s">
        <v>959</v>
      </c>
      <c r="G2373" s="254"/>
      <c r="H2373" s="257">
        <v>5.0800000000000001</v>
      </c>
      <c r="I2373" s="258"/>
      <c r="J2373" s="254"/>
      <c r="K2373" s="254"/>
      <c r="L2373" s="259"/>
      <c r="M2373" s="260"/>
      <c r="N2373" s="261"/>
      <c r="O2373" s="261"/>
      <c r="P2373" s="261"/>
      <c r="Q2373" s="261"/>
      <c r="R2373" s="261"/>
      <c r="S2373" s="261"/>
      <c r="T2373" s="262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3" t="s">
        <v>178</v>
      </c>
      <c r="AU2373" s="263" t="s">
        <v>89</v>
      </c>
      <c r="AV2373" s="14" t="s">
        <v>89</v>
      </c>
      <c r="AW2373" s="14" t="s">
        <v>36</v>
      </c>
      <c r="AX2373" s="14" t="s">
        <v>79</v>
      </c>
      <c r="AY2373" s="263" t="s">
        <v>170</v>
      </c>
    </row>
    <row r="2374" s="13" customFormat="1">
      <c r="A2374" s="13"/>
      <c r="B2374" s="242"/>
      <c r="C2374" s="243"/>
      <c r="D2374" s="244" t="s">
        <v>178</v>
      </c>
      <c r="E2374" s="245" t="s">
        <v>1</v>
      </c>
      <c r="F2374" s="246" t="s">
        <v>2092</v>
      </c>
      <c r="G2374" s="243"/>
      <c r="H2374" s="245" t="s">
        <v>1</v>
      </c>
      <c r="I2374" s="247"/>
      <c r="J2374" s="243"/>
      <c r="K2374" s="243"/>
      <c r="L2374" s="248"/>
      <c r="M2374" s="249"/>
      <c r="N2374" s="250"/>
      <c r="O2374" s="250"/>
      <c r="P2374" s="250"/>
      <c r="Q2374" s="250"/>
      <c r="R2374" s="250"/>
      <c r="S2374" s="250"/>
      <c r="T2374" s="251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52" t="s">
        <v>178</v>
      </c>
      <c r="AU2374" s="252" t="s">
        <v>89</v>
      </c>
      <c r="AV2374" s="13" t="s">
        <v>87</v>
      </c>
      <c r="AW2374" s="13" t="s">
        <v>36</v>
      </c>
      <c r="AX2374" s="13" t="s">
        <v>79</v>
      </c>
      <c r="AY2374" s="252" t="s">
        <v>170</v>
      </c>
    </row>
    <row r="2375" s="14" customFormat="1">
      <c r="A2375" s="14"/>
      <c r="B2375" s="253"/>
      <c r="C2375" s="254"/>
      <c r="D2375" s="244" t="s">
        <v>178</v>
      </c>
      <c r="E2375" s="255" t="s">
        <v>1</v>
      </c>
      <c r="F2375" s="256" t="s">
        <v>2093</v>
      </c>
      <c r="G2375" s="254"/>
      <c r="H2375" s="257">
        <v>1.7250000000000001</v>
      </c>
      <c r="I2375" s="258"/>
      <c r="J2375" s="254"/>
      <c r="K2375" s="254"/>
      <c r="L2375" s="259"/>
      <c r="M2375" s="260"/>
      <c r="N2375" s="261"/>
      <c r="O2375" s="261"/>
      <c r="P2375" s="261"/>
      <c r="Q2375" s="261"/>
      <c r="R2375" s="261"/>
      <c r="S2375" s="261"/>
      <c r="T2375" s="262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63" t="s">
        <v>178</v>
      </c>
      <c r="AU2375" s="263" t="s">
        <v>89</v>
      </c>
      <c r="AV2375" s="14" t="s">
        <v>89</v>
      </c>
      <c r="AW2375" s="14" t="s">
        <v>36</v>
      </c>
      <c r="AX2375" s="14" t="s">
        <v>79</v>
      </c>
      <c r="AY2375" s="263" t="s">
        <v>170</v>
      </c>
    </row>
    <row r="2376" s="14" customFormat="1">
      <c r="A2376" s="14"/>
      <c r="B2376" s="253"/>
      <c r="C2376" s="254"/>
      <c r="D2376" s="244" t="s">
        <v>178</v>
      </c>
      <c r="E2376" s="255" t="s">
        <v>1</v>
      </c>
      <c r="F2376" s="256" t="s">
        <v>2098</v>
      </c>
      <c r="G2376" s="254"/>
      <c r="H2376" s="257">
        <v>0.83999999999999997</v>
      </c>
      <c r="I2376" s="258"/>
      <c r="J2376" s="254"/>
      <c r="K2376" s="254"/>
      <c r="L2376" s="259"/>
      <c r="M2376" s="260"/>
      <c r="N2376" s="261"/>
      <c r="O2376" s="261"/>
      <c r="P2376" s="261"/>
      <c r="Q2376" s="261"/>
      <c r="R2376" s="261"/>
      <c r="S2376" s="261"/>
      <c r="T2376" s="262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3" t="s">
        <v>178</v>
      </c>
      <c r="AU2376" s="263" t="s">
        <v>89</v>
      </c>
      <c r="AV2376" s="14" t="s">
        <v>89</v>
      </c>
      <c r="AW2376" s="14" t="s">
        <v>36</v>
      </c>
      <c r="AX2376" s="14" t="s">
        <v>79</v>
      </c>
      <c r="AY2376" s="263" t="s">
        <v>170</v>
      </c>
    </row>
    <row r="2377" s="16" customFormat="1">
      <c r="A2377" s="16"/>
      <c r="B2377" s="275"/>
      <c r="C2377" s="276"/>
      <c r="D2377" s="244" t="s">
        <v>178</v>
      </c>
      <c r="E2377" s="277" t="s">
        <v>1</v>
      </c>
      <c r="F2377" s="278" t="s">
        <v>221</v>
      </c>
      <c r="G2377" s="276"/>
      <c r="H2377" s="279">
        <v>80.224999999999994</v>
      </c>
      <c r="I2377" s="280"/>
      <c r="J2377" s="276"/>
      <c r="K2377" s="276"/>
      <c r="L2377" s="281"/>
      <c r="M2377" s="282"/>
      <c r="N2377" s="283"/>
      <c r="O2377" s="283"/>
      <c r="P2377" s="283"/>
      <c r="Q2377" s="283"/>
      <c r="R2377" s="283"/>
      <c r="S2377" s="283"/>
      <c r="T2377" s="284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85" t="s">
        <v>178</v>
      </c>
      <c r="AU2377" s="285" t="s">
        <v>89</v>
      </c>
      <c r="AV2377" s="16" t="s">
        <v>189</v>
      </c>
      <c r="AW2377" s="16" t="s">
        <v>36</v>
      </c>
      <c r="AX2377" s="16" t="s">
        <v>79</v>
      </c>
      <c r="AY2377" s="285" t="s">
        <v>170</v>
      </c>
    </row>
    <row r="2378" s="15" customFormat="1">
      <c r="A2378" s="15"/>
      <c r="B2378" s="264"/>
      <c r="C2378" s="265"/>
      <c r="D2378" s="244" t="s">
        <v>178</v>
      </c>
      <c r="E2378" s="266" t="s">
        <v>1</v>
      </c>
      <c r="F2378" s="267" t="s">
        <v>183</v>
      </c>
      <c r="G2378" s="265"/>
      <c r="H2378" s="268">
        <v>175.41399999999999</v>
      </c>
      <c r="I2378" s="269"/>
      <c r="J2378" s="265"/>
      <c r="K2378" s="265"/>
      <c r="L2378" s="270"/>
      <c r="M2378" s="271"/>
      <c r="N2378" s="272"/>
      <c r="O2378" s="272"/>
      <c r="P2378" s="272"/>
      <c r="Q2378" s="272"/>
      <c r="R2378" s="272"/>
      <c r="S2378" s="272"/>
      <c r="T2378" s="273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74" t="s">
        <v>178</v>
      </c>
      <c r="AU2378" s="274" t="s">
        <v>89</v>
      </c>
      <c r="AV2378" s="15" t="s">
        <v>176</v>
      </c>
      <c r="AW2378" s="15" t="s">
        <v>36</v>
      </c>
      <c r="AX2378" s="15" t="s">
        <v>87</v>
      </c>
      <c r="AY2378" s="274" t="s">
        <v>170</v>
      </c>
    </row>
    <row r="2379" s="2" customFormat="1" ht="24.15" customHeight="1">
      <c r="A2379" s="39"/>
      <c r="B2379" s="40"/>
      <c r="C2379" s="228" t="s">
        <v>2161</v>
      </c>
      <c r="D2379" s="228" t="s">
        <v>172</v>
      </c>
      <c r="E2379" s="229" t="s">
        <v>2162</v>
      </c>
      <c r="F2379" s="230" t="s">
        <v>2163</v>
      </c>
      <c r="G2379" s="231" t="s">
        <v>1568</v>
      </c>
      <c r="H2379" s="297"/>
      <c r="I2379" s="233"/>
      <c r="J2379" s="234">
        <f>ROUND(I2379*H2379,2)</f>
        <v>0</v>
      </c>
      <c r="K2379" s="235"/>
      <c r="L2379" s="45"/>
      <c r="M2379" s="236" t="s">
        <v>1</v>
      </c>
      <c r="N2379" s="237" t="s">
        <v>44</v>
      </c>
      <c r="O2379" s="92"/>
      <c r="P2379" s="238">
        <f>O2379*H2379</f>
        <v>0</v>
      </c>
      <c r="Q2379" s="238">
        <v>0</v>
      </c>
      <c r="R2379" s="238">
        <f>Q2379*H2379</f>
        <v>0</v>
      </c>
      <c r="S2379" s="238">
        <v>0</v>
      </c>
      <c r="T2379" s="239">
        <f>S2379*H2379</f>
        <v>0</v>
      </c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R2379" s="240" t="s">
        <v>273</v>
      </c>
      <c r="AT2379" s="240" t="s">
        <v>172</v>
      </c>
      <c r="AU2379" s="240" t="s">
        <v>89</v>
      </c>
      <c r="AY2379" s="18" t="s">
        <v>170</v>
      </c>
      <c r="BE2379" s="241">
        <f>IF(N2379="základní",J2379,0)</f>
        <v>0</v>
      </c>
      <c r="BF2379" s="241">
        <f>IF(N2379="snížená",J2379,0)</f>
        <v>0</v>
      </c>
      <c r="BG2379" s="241">
        <f>IF(N2379="zákl. přenesená",J2379,0)</f>
        <v>0</v>
      </c>
      <c r="BH2379" s="241">
        <f>IF(N2379="sníž. přenesená",J2379,0)</f>
        <v>0</v>
      </c>
      <c r="BI2379" s="241">
        <f>IF(N2379="nulová",J2379,0)</f>
        <v>0</v>
      </c>
      <c r="BJ2379" s="18" t="s">
        <v>87</v>
      </c>
      <c r="BK2379" s="241">
        <f>ROUND(I2379*H2379,2)</f>
        <v>0</v>
      </c>
      <c r="BL2379" s="18" t="s">
        <v>273</v>
      </c>
      <c r="BM2379" s="240" t="s">
        <v>2164</v>
      </c>
    </row>
    <row r="2380" s="12" customFormat="1" ht="22.8" customHeight="1">
      <c r="A2380" s="12"/>
      <c r="B2380" s="212"/>
      <c r="C2380" s="213"/>
      <c r="D2380" s="214" t="s">
        <v>78</v>
      </c>
      <c r="E2380" s="226" t="s">
        <v>2165</v>
      </c>
      <c r="F2380" s="226" t="s">
        <v>2166</v>
      </c>
      <c r="G2380" s="213"/>
      <c r="H2380" s="213"/>
      <c r="I2380" s="216"/>
      <c r="J2380" s="227">
        <f>BK2380</f>
        <v>0</v>
      </c>
      <c r="K2380" s="213"/>
      <c r="L2380" s="218"/>
      <c r="M2380" s="219"/>
      <c r="N2380" s="220"/>
      <c r="O2380" s="220"/>
      <c r="P2380" s="221">
        <f>SUM(P2381:P2508)</f>
        <v>0</v>
      </c>
      <c r="Q2380" s="220"/>
      <c r="R2380" s="221">
        <f>SUM(R2381:R2508)</f>
        <v>5.103397450000001</v>
      </c>
      <c r="S2380" s="220"/>
      <c r="T2380" s="222">
        <f>SUM(T2381:T2508)</f>
        <v>0</v>
      </c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R2380" s="223" t="s">
        <v>89</v>
      </c>
      <c r="AT2380" s="224" t="s">
        <v>78</v>
      </c>
      <c r="AU2380" s="224" t="s">
        <v>87</v>
      </c>
      <c r="AY2380" s="223" t="s">
        <v>170</v>
      </c>
      <c r="BK2380" s="225">
        <f>SUM(BK2381:BK2508)</f>
        <v>0</v>
      </c>
    </row>
    <row r="2381" s="2" customFormat="1" ht="14.4" customHeight="1">
      <c r="A2381" s="39"/>
      <c r="B2381" s="40"/>
      <c r="C2381" s="228" t="s">
        <v>2167</v>
      </c>
      <c r="D2381" s="228" t="s">
        <v>172</v>
      </c>
      <c r="E2381" s="229" t="s">
        <v>2168</v>
      </c>
      <c r="F2381" s="230" t="s">
        <v>2169</v>
      </c>
      <c r="G2381" s="231" t="s">
        <v>175</v>
      </c>
      <c r="H2381" s="232">
        <v>204.255</v>
      </c>
      <c r="I2381" s="233"/>
      <c r="J2381" s="234">
        <f>ROUND(I2381*H2381,2)</f>
        <v>0</v>
      </c>
      <c r="K2381" s="235"/>
      <c r="L2381" s="45"/>
      <c r="M2381" s="236" t="s">
        <v>1</v>
      </c>
      <c r="N2381" s="237" t="s">
        <v>44</v>
      </c>
      <c r="O2381" s="92"/>
      <c r="P2381" s="238">
        <f>O2381*H2381</f>
        <v>0</v>
      </c>
      <c r="Q2381" s="238">
        <v>0.00029999999999999997</v>
      </c>
      <c r="R2381" s="238">
        <f>Q2381*H2381</f>
        <v>0.061276499999999991</v>
      </c>
      <c r="S2381" s="238">
        <v>0</v>
      </c>
      <c r="T2381" s="239">
        <f>S2381*H2381</f>
        <v>0</v>
      </c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R2381" s="240" t="s">
        <v>273</v>
      </c>
      <c r="AT2381" s="240" t="s">
        <v>172</v>
      </c>
      <c r="AU2381" s="240" t="s">
        <v>89</v>
      </c>
      <c r="AY2381" s="18" t="s">
        <v>170</v>
      </c>
      <c r="BE2381" s="241">
        <f>IF(N2381="základní",J2381,0)</f>
        <v>0</v>
      </c>
      <c r="BF2381" s="241">
        <f>IF(N2381="snížená",J2381,0)</f>
        <v>0</v>
      </c>
      <c r="BG2381" s="241">
        <f>IF(N2381="zákl. přenesená",J2381,0)</f>
        <v>0</v>
      </c>
      <c r="BH2381" s="241">
        <f>IF(N2381="sníž. přenesená",J2381,0)</f>
        <v>0</v>
      </c>
      <c r="BI2381" s="241">
        <f>IF(N2381="nulová",J2381,0)</f>
        <v>0</v>
      </c>
      <c r="BJ2381" s="18" t="s">
        <v>87</v>
      </c>
      <c r="BK2381" s="241">
        <f>ROUND(I2381*H2381,2)</f>
        <v>0</v>
      </c>
      <c r="BL2381" s="18" t="s">
        <v>273</v>
      </c>
      <c r="BM2381" s="240" t="s">
        <v>2170</v>
      </c>
    </row>
    <row r="2382" s="13" customFormat="1">
      <c r="A2382" s="13"/>
      <c r="B2382" s="242"/>
      <c r="C2382" s="243"/>
      <c r="D2382" s="244" t="s">
        <v>178</v>
      </c>
      <c r="E2382" s="245" t="s">
        <v>1</v>
      </c>
      <c r="F2382" s="246" t="s">
        <v>524</v>
      </c>
      <c r="G2382" s="243"/>
      <c r="H2382" s="245" t="s">
        <v>1</v>
      </c>
      <c r="I2382" s="247"/>
      <c r="J2382" s="243"/>
      <c r="K2382" s="243"/>
      <c r="L2382" s="248"/>
      <c r="M2382" s="249"/>
      <c r="N2382" s="250"/>
      <c r="O2382" s="250"/>
      <c r="P2382" s="250"/>
      <c r="Q2382" s="250"/>
      <c r="R2382" s="250"/>
      <c r="S2382" s="250"/>
      <c r="T2382" s="251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52" t="s">
        <v>178</v>
      </c>
      <c r="AU2382" s="252" t="s">
        <v>89</v>
      </c>
      <c r="AV2382" s="13" t="s">
        <v>87</v>
      </c>
      <c r="AW2382" s="13" t="s">
        <v>36</v>
      </c>
      <c r="AX2382" s="13" t="s">
        <v>79</v>
      </c>
      <c r="AY2382" s="252" t="s">
        <v>170</v>
      </c>
    </row>
    <row r="2383" s="13" customFormat="1">
      <c r="A2383" s="13"/>
      <c r="B2383" s="242"/>
      <c r="C2383" s="243"/>
      <c r="D2383" s="244" t="s">
        <v>178</v>
      </c>
      <c r="E2383" s="245" t="s">
        <v>1</v>
      </c>
      <c r="F2383" s="246" t="s">
        <v>2171</v>
      </c>
      <c r="G2383" s="243"/>
      <c r="H2383" s="245" t="s">
        <v>1</v>
      </c>
      <c r="I2383" s="247"/>
      <c r="J2383" s="243"/>
      <c r="K2383" s="243"/>
      <c r="L2383" s="248"/>
      <c r="M2383" s="249"/>
      <c r="N2383" s="250"/>
      <c r="O2383" s="250"/>
      <c r="P2383" s="250"/>
      <c r="Q2383" s="250"/>
      <c r="R2383" s="250"/>
      <c r="S2383" s="250"/>
      <c r="T2383" s="251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2" t="s">
        <v>178</v>
      </c>
      <c r="AU2383" s="252" t="s">
        <v>89</v>
      </c>
      <c r="AV2383" s="13" t="s">
        <v>87</v>
      </c>
      <c r="AW2383" s="13" t="s">
        <v>36</v>
      </c>
      <c r="AX2383" s="13" t="s">
        <v>79</v>
      </c>
      <c r="AY2383" s="252" t="s">
        <v>170</v>
      </c>
    </row>
    <row r="2384" s="14" customFormat="1">
      <c r="A2384" s="14"/>
      <c r="B2384" s="253"/>
      <c r="C2384" s="254"/>
      <c r="D2384" s="244" t="s">
        <v>178</v>
      </c>
      <c r="E2384" s="255" t="s">
        <v>1</v>
      </c>
      <c r="F2384" s="256" t="s">
        <v>2172</v>
      </c>
      <c r="G2384" s="254"/>
      <c r="H2384" s="257">
        <v>53.789999999999999</v>
      </c>
      <c r="I2384" s="258"/>
      <c r="J2384" s="254"/>
      <c r="K2384" s="254"/>
      <c r="L2384" s="259"/>
      <c r="M2384" s="260"/>
      <c r="N2384" s="261"/>
      <c r="O2384" s="261"/>
      <c r="P2384" s="261"/>
      <c r="Q2384" s="261"/>
      <c r="R2384" s="261"/>
      <c r="S2384" s="261"/>
      <c r="T2384" s="26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63" t="s">
        <v>178</v>
      </c>
      <c r="AU2384" s="263" t="s">
        <v>89</v>
      </c>
      <c r="AV2384" s="14" t="s">
        <v>89</v>
      </c>
      <c r="AW2384" s="14" t="s">
        <v>36</v>
      </c>
      <c r="AX2384" s="14" t="s">
        <v>79</v>
      </c>
      <c r="AY2384" s="263" t="s">
        <v>170</v>
      </c>
    </row>
    <row r="2385" s="14" customFormat="1">
      <c r="A2385" s="14"/>
      <c r="B2385" s="253"/>
      <c r="C2385" s="254"/>
      <c r="D2385" s="244" t="s">
        <v>178</v>
      </c>
      <c r="E2385" s="255" t="s">
        <v>1</v>
      </c>
      <c r="F2385" s="256" t="s">
        <v>2173</v>
      </c>
      <c r="G2385" s="254"/>
      <c r="H2385" s="257">
        <v>66.125</v>
      </c>
      <c r="I2385" s="258"/>
      <c r="J2385" s="254"/>
      <c r="K2385" s="254"/>
      <c r="L2385" s="259"/>
      <c r="M2385" s="260"/>
      <c r="N2385" s="261"/>
      <c r="O2385" s="261"/>
      <c r="P2385" s="261"/>
      <c r="Q2385" s="261"/>
      <c r="R2385" s="261"/>
      <c r="S2385" s="261"/>
      <c r="T2385" s="26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3" t="s">
        <v>178</v>
      </c>
      <c r="AU2385" s="263" t="s">
        <v>89</v>
      </c>
      <c r="AV2385" s="14" t="s">
        <v>89</v>
      </c>
      <c r="AW2385" s="14" t="s">
        <v>36</v>
      </c>
      <c r="AX2385" s="14" t="s">
        <v>79</v>
      </c>
      <c r="AY2385" s="263" t="s">
        <v>170</v>
      </c>
    </row>
    <row r="2386" s="14" customFormat="1">
      <c r="A2386" s="14"/>
      <c r="B2386" s="253"/>
      <c r="C2386" s="254"/>
      <c r="D2386" s="244" t="s">
        <v>178</v>
      </c>
      <c r="E2386" s="255" t="s">
        <v>1</v>
      </c>
      <c r="F2386" s="256" t="s">
        <v>2174</v>
      </c>
      <c r="G2386" s="254"/>
      <c r="H2386" s="257">
        <v>0.93999999999999995</v>
      </c>
      <c r="I2386" s="258"/>
      <c r="J2386" s="254"/>
      <c r="K2386" s="254"/>
      <c r="L2386" s="259"/>
      <c r="M2386" s="260"/>
      <c r="N2386" s="261"/>
      <c r="O2386" s="261"/>
      <c r="P2386" s="261"/>
      <c r="Q2386" s="261"/>
      <c r="R2386" s="261"/>
      <c r="S2386" s="261"/>
      <c r="T2386" s="26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3" t="s">
        <v>178</v>
      </c>
      <c r="AU2386" s="263" t="s">
        <v>89</v>
      </c>
      <c r="AV2386" s="14" t="s">
        <v>89</v>
      </c>
      <c r="AW2386" s="14" t="s">
        <v>36</v>
      </c>
      <c r="AX2386" s="14" t="s">
        <v>79</v>
      </c>
      <c r="AY2386" s="263" t="s">
        <v>170</v>
      </c>
    </row>
    <row r="2387" s="13" customFormat="1">
      <c r="A2387" s="13"/>
      <c r="B2387" s="242"/>
      <c r="C2387" s="243"/>
      <c r="D2387" s="244" t="s">
        <v>178</v>
      </c>
      <c r="E2387" s="245" t="s">
        <v>1</v>
      </c>
      <c r="F2387" s="246" t="s">
        <v>2175</v>
      </c>
      <c r="G2387" s="243"/>
      <c r="H2387" s="245" t="s">
        <v>1</v>
      </c>
      <c r="I2387" s="247"/>
      <c r="J2387" s="243"/>
      <c r="K2387" s="243"/>
      <c r="L2387" s="248"/>
      <c r="M2387" s="249"/>
      <c r="N2387" s="250"/>
      <c r="O2387" s="250"/>
      <c r="P2387" s="250"/>
      <c r="Q2387" s="250"/>
      <c r="R2387" s="250"/>
      <c r="S2387" s="250"/>
      <c r="T2387" s="251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2" t="s">
        <v>178</v>
      </c>
      <c r="AU2387" s="252" t="s">
        <v>89</v>
      </c>
      <c r="AV2387" s="13" t="s">
        <v>87</v>
      </c>
      <c r="AW2387" s="13" t="s">
        <v>36</v>
      </c>
      <c r="AX2387" s="13" t="s">
        <v>79</v>
      </c>
      <c r="AY2387" s="252" t="s">
        <v>170</v>
      </c>
    </row>
    <row r="2388" s="14" customFormat="1">
      <c r="A2388" s="14"/>
      <c r="B2388" s="253"/>
      <c r="C2388" s="254"/>
      <c r="D2388" s="244" t="s">
        <v>178</v>
      </c>
      <c r="E2388" s="255" t="s">
        <v>1</v>
      </c>
      <c r="F2388" s="256" t="s">
        <v>2176</v>
      </c>
      <c r="G2388" s="254"/>
      <c r="H2388" s="257">
        <v>1.47</v>
      </c>
      <c r="I2388" s="258"/>
      <c r="J2388" s="254"/>
      <c r="K2388" s="254"/>
      <c r="L2388" s="259"/>
      <c r="M2388" s="260"/>
      <c r="N2388" s="261"/>
      <c r="O2388" s="261"/>
      <c r="P2388" s="261"/>
      <c r="Q2388" s="261"/>
      <c r="R2388" s="261"/>
      <c r="S2388" s="261"/>
      <c r="T2388" s="26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3" t="s">
        <v>178</v>
      </c>
      <c r="AU2388" s="263" t="s">
        <v>89</v>
      </c>
      <c r="AV2388" s="14" t="s">
        <v>89</v>
      </c>
      <c r="AW2388" s="14" t="s">
        <v>36</v>
      </c>
      <c r="AX2388" s="14" t="s">
        <v>79</v>
      </c>
      <c r="AY2388" s="263" t="s">
        <v>170</v>
      </c>
    </row>
    <row r="2389" s="14" customFormat="1">
      <c r="A2389" s="14"/>
      <c r="B2389" s="253"/>
      <c r="C2389" s="254"/>
      <c r="D2389" s="244" t="s">
        <v>178</v>
      </c>
      <c r="E2389" s="255" t="s">
        <v>1</v>
      </c>
      <c r="F2389" s="256" t="s">
        <v>2177</v>
      </c>
      <c r="G2389" s="254"/>
      <c r="H2389" s="257">
        <v>1.8899999999999999</v>
      </c>
      <c r="I2389" s="258"/>
      <c r="J2389" s="254"/>
      <c r="K2389" s="254"/>
      <c r="L2389" s="259"/>
      <c r="M2389" s="260"/>
      <c r="N2389" s="261"/>
      <c r="O2389" s="261"/>
      <c r="P2389" s="261"/>
      <c r="Q2389" s="261"/>
      <c r="R2389" s="261"/>
      <c r="S2389" s="261"/>
      <c r="T2389" s="26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3" t="s">
        <v>178</v>
      </c>
      <c r="AU2389" s="263" t="s">
        <v>89</v>
      </c>
      <c r="AV2389" s="14" t="s">
        <v>89</v>
      </c>
      <c r="AW2389" s="14" t="s">
        <v>36</v>
      </c>
      <c r="AX2389" s="14" t="s">
        <v>79</v>
      </c>
      <c r="AY2389" s="263" t="s">
        <v>170</v>
      </c>
    </row>
    <row r="2390" s="16" customFormat="1">
      <c r="A2390" s="16"/>
      <c r="B2390" s="275"/>
      <c r="C2390" s="276"/>
      <c r="D2390" s="244" t="s">
        <v>178</v>
      </c>
      <c r="E2390" s="277" t="s">
        <v>1</v>
      </c>
      <c r="F2390" s="278" t="s">
        <v>221</v>
      </c>
      <c r="G2390" s="276"/>
      <c r="H2390" s="279">
        <v>124.215</v>
      </c>
      <c r="I2390" s="280"/>
      <c r="J2390" s="276"/>
      <c r="K2390" s="276"/>
      <c r="L2390" s="281"/>
      <c r="M2390" s="282"/>
      <c r="N2390" s="283"/>
      <c r="O2390" s="283"/>
      <c r="P2390" s="283"/>
      <c r="Q2390" s="283"/>
      <c r="R2390" s="283"/>
      <c r="S2390" s="283"/>
      <c r="T2390" s="284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T2390" s="285" t="s">
        <v>178</v>
      </c>
      <c r="AU2390" s="285" t="s">
        <v>89</v>
      </c>
      <c r="AV2390" s="16" t="s">
        <v>189</v>
      </c>
      <c r="AW2390" s="16" t="s">
        <v>36</v>
      </c>
      <c r="AX2390" s="16" t="s">
        <v>79</v>
      </c>
      <c r="AY2390" s="285" t="s">
        <v>170</v>
      </c>
    </row>
    <row r="2391" s="13" customFormat="1">
      <c r="A2391" s="13"/>
      <c r="B2391" s="242"/>
      <c r="C2391" s="243"/>
      <c r="D2391" s="244" t="s">
        <v>178</v>
      </c>
      <c r="E2391" s="245" t="s">
        <v>1</v>
      </c>
      <c r="F2391" s="246" t="s">
        <v>577</v>
      </c>
      <c r="G2391" s="243"/>
      <c r="H2391" s="245" t="s">
        <v>1</v>
      </c>
      <c r="I2391" s="247"/>
      <c r="J2391" s="243"/>
      <c r="K2391" s="243"/>
      <c r="L2391" s="248"/>
      <c r="M2391" s="249"/>
      <c r="N2391" s="250"/>
      <c r="O2391" s="250"/>
      <c r="P2391" s="250"/>
      <c r="Q2391" s="250"/>
      <c r="R2391" s="250"/>
      <c r="S2391" s="250"/>
      <c r="T2391" s="251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2" t="s">
        <v>178</v>
      </c>
      <c r="AU2391" s="252" t="s">
        <v>89</v>
      </c>
      <c r="AV2391" s="13" t="s">
        <v>87</v>
      </c>
      <c r="AW2391" s="13" t="s">
        <v>36</v>
      </c>
      <c r="AX2391" s="13" t="s">
        <v>79</v>
      </c>
      <c r="AY2391" s="252" t="s">
        <v>170</v>
      </c>
    </row>
    <row r="2392" s="13" customFormat="1">
      <c r="A2392" s="13"/>
      <c r="B2392" s="242"/>
      <c r="C2392" s="243"/>
      <c r="D2392" s="244" t="s">
        <v>178</v>
      </c>
      <c r="E2392" s="245" t="s">
        <v>1</v>
      </c>
      <c r="F2392" s="246" t="s">
        <v>2178</v>
      </c>
      <c r="G2392" s="243"/>
      <c r="H2392" s="245" t="s">
        <v>1</v>
      </c>
      <c r="I2392" s="247"/>
      <c r="J2392" s="243"/>
      <c r="K2392" s="243"/>
      <c r="L2392" s="248"/>
      <c r="M2392" s="249"/>
      <c r="N2392" s="250"/>
      <c r="O2392" s="250"/>
      <c r="P2392" s="250"/>
      <c r="Q2392" s="250"/>
      <c r="R2392" s="250"/>
      <c r="S2392" s="250"/>
      <c r="T2392" s="251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2" t="s">
        <v>178</v>
      </c>
      <c r="AU2392" s="252" t="s">
        <v>89</v>
      </c>
      <c r="AV2392" s="13" t="s">
        <v>87</v>
      </c>
      <c r="AW2392" s="13" t="s">
        <v>36</v>
      </c>
      <c r="AX2392" s="13" t="s">
        <v>79</v>
      </c>
      <c r="AY2392" s="252" t="s">
        <v>170</v>
      </c>
    </row>
    <row r="2393" s="14" customFormat="1">
      <c r="A2393" s="14"/>
      <c r="B2393" s="253"/>
      <c r="C2393" s="254"/>
      <c r="D2393" s="244" t="s">
        <v>178</v>
      </c>
      <c r="E2393" s="255" t="s">
        <v>1</v>
      </c>
      <c r="F2393" s="256" t="s">
        <v>2179</v>
      </c>
      <c r="G2393" s="254"/>
      <c r="H2393" s="257">
        <v>72.329999999999998</v>
      </c>
      <c r="I2393" s="258"/>
      <c r="J2393" s="254"/>
      <c r="K2393" s="254"/>
      <c r="L2393" s="259"/>
      <c r="M2393" s="260"/>
      <c r="N2393" s="261"/>
      <c r="O2393" s="261"/>
      <c r="P2393" s="261"/>
      <c r="Q2393" s="261"/>
      <c r="R2393" s="261"/>
      <c r="S2393" s="261"/>
      <c r="T2393" s="26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3" t="s">
        <v>178</v>
      </c>
      <c r="AU2393" s="263" t="s">
        <v>89</v>
      </c>
      <c r="AV2393" s="14" t="s">
        <v>89</v>
      </c>
      <c r="AW2393" s="14" t="s">
        <v>36</v>
      </c>
      <c r="AX2393" s="14" t="s">
        <v>79</v>
      </c>
      <c r="AY2393" s="263" t="s">
        <v>170</v>
      </c>
    </row>
    <row r="2394" s="13" customFormat="1">
      <c r="A2394" s="13"/>
      <c r="B2394" s="242"/>
      <c r="C2394" s="243"/>
      <c r="D2394" s="244" t="s">
        <v>178</v>
      </c>
      <c r="E2394" s="245" t="s">
        <v>1</v>
      </c>
      <c r="F2394" s="246" t="s">
        <v>2180</v>
      </c>
      <c r="G2394" s="243"/>
      <c r="H2394" s="245" t="s">
        <v>1</v>
      </c>
      <c r="I2394" s="247"/>
      <c r="J2394" s="243"/>
      <c r="K2394" s="243"/>
      <c r="L2394" s="248"/>
      <c r="M2394" s="249"/>
      <c r="N2394" s="250"/>
      <c r="O2394" s="250"/>
      <c r="P2394" s="250"/>
      <c r="Q2394" s="250"/>
      <c r="R2394" s="250"/>
      <c r="S2394" s="250"/>
      <c r="T2394" s="251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52" t="s">
        <v>178</v>
      </c>
      <c r="AU2394" s="252" t="s">
        <v>89</v>
      </c>
      <c r="AV2394" s="13" t="s">
        <v>87</v>
      </c>
      <c r="AW2394" s="13" t="s">
        <v>36</v>
      </c>
      <c r="AX2394" s="13" t="s">
        <v>79</v>
      </c>
      <c r="AY2394" s="252" t="s">
        <v>170</v>
      </c>
    </row>
    <row r="2395" s="14" customFormat="1">
      <c r="A2395" s="14"/>
      <c r="B2395" s="253"/>
      <c r="C2395" s="254"/>
      <c r="D2395" s="244" t="s">
        <v>178</v>
      </c>
      <c r="E2395" s="255" t="s">
        <v>1</v>
      </c>
      <c r="F2395" s="256" t="s">
        <v>2181</v>
      </c>
      <c r="G2395" s="254"/>
      <c r="H2395" s="257">
        <v>5.7599999999999998</v>
      </c>
      <c r="I2395" s="258"/>
      <c r="J2395" s="254"/>
      <c r="K2395" s="254"/>
      <c r="L2395" s="259"/>
      <c r="M2395" s="260"/>
      <c r="N2395" s="261"/>
      <c r="O2395" s="261"/>
      <c r="P2395" s="261"/>
      <c r="Q2395" s="261"/>
      <c r="R2395" s="261"/>
      <c r="S2395" s="261"/>
      <c r="T2395" s="262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63" t="s">
        <v>178</v>
      </c>
      <c r="AU2395" s="263" t="s">
        <v>89</v>
      </c>
      <c r="AV2395" s="14" t="s">
        <v>89</v>
      </c>
      <c r="AW2395" s="14" t="s">
        <v>36</v>
      </c>
      <c r="AX2395" s="14" t="s">
        <v>79</v>
      </c>
      <c r="AY2395" s="263" t="s">
        <v>170</v>
      </c>
    </row>
    <row r="2396" s="16" customFormat="1">
      <c r="A2396" s="16"/>
      <c r="B2396" s="275"/>
      <c r="C2396" s="276"/>
      <c r="D2396" s="244" t="s">
        <v>178</v>
      </c>
      <c r="E2396" s="277" t="s">
        <v>1</v>
      </c>
      <c r="F2396" s="278" t="s">
        <v>221</v>
      </c>
      <c r="G2396" s="276"/>
      <c r="H2396" s="279">
        <v>78.090000000000003</v>
      </c>
      <c r="I2396" s="280"/>
      <c r="J2396" s="276"/>
      <c r="K2396" s="276"/>
      <c r="L2396" s="281"/>
      <c r="M2396" s="282"/>
      <c r="N2396" s="283"/>
      <c r="O2396" s="283"/>
      <c r="P2396" s="283"/>
      <c r="Q2396" s="283"/>
      <c r="R2396" s="283"/>
      <c r="S2396" s="283"/>
      <c r="T2396" s="284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T2396" s="285" t="s">
        <v>178</v>
      </c>
      <c r="AU2396" s="285" t="s">
        <v>89</v>
      </c>
      <c r="AV2396" s="16" t="s">
        <v>189</v>
      </c>
      <c r="AW2396" s="16" t="s">
        <v>36</v>
      </c>
      <c r="AX2396" s="16" t="s">
        <v>79</v>
      </c>
      <c r="AY2396" s="285" t="s">
        <v>170</v>
      </c>
    </row>
    <row r="2397" s="13" customFormat="1">
      <c r="A2397" s="13"/>
      <c r="B2397" s="242"/>
      <c r="C2397" s="243"/>
      <c r="D2397" s="244" t="s">
        <v>178</v>
      </c>
      <c r="E2397" s="245" t="s">
        <v>1</v>
      </c>
      <c r="F2397" s="246" t="s">
        <v>582</v>
      </c>
      <c r="G2397" s="243"/>
      <c r="H2397" s="245" t="s">
        <v>1</v>
      </c>
      <c r="I2397" s="247"/>
      <c r="J2397" s="243"/>
      <c r="K2397" s="243"/>
      <c r="L2397" s="248"/>
      <c r="M2397" s="249"/>
      <c r="N2397" s="250"/>
      <c r="O2397" s="250"/>
      <c r="P2397" s="250"/>
      <c r="Q2397" s="250"/>
      <c r="R2397" s="250"/>
      <c r="S2397" s="250"/>
      <c r="T2397" s="251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2" t="s">
        <v>178</v>
      </c>
      <c r="AU2397" s="252" t="s">
        <v>89</v>
      </c>
      <c r="AV2397" s="13" t="s">
        <v>87</v>
      </c>
      <c r="AW2397" s="13" t="s">
        <v>36</v>
      </c>
      <c r="AX2397" s="13" t="s">
        <v>79</v>
      </c>
      <c r="AY2397" s="252" t="s">
        <v>170</v>
      </c>
    </row>
    <row r="2398" s="14" customFormat="1">
      <c r="A2398" s="14"/>
      <c r="B2398" s="253"/>
      <c r="C2398" s="254"/>
      <c r="D2398" s="244" t="s">
        <v>178</v>
      </c>
      <c r="E2398" s="255" t="s">
        <v>1</v>
      </c>
      <c r="F2398" s="256" t="s">
        <v>2182</v>
      </c>
      <c r="G2398" s="254"/>
      <c r="H2398" s="257">
        <v>1.95</v>
      </c>
      <c r="I2398" s="258"/>
      <c r="J2398" s="254"/>
      <c r="K2398" s="254"/>
      <c r="L2398" s="259"/>
      <c r="M2398" s="260"/>
      <c r="N2398" s="261"/>
      <c r="O2398" s="261"/>
      <c r="P2398" s="261"/>
      <c r="Q2398" s="261"/>
      <c r="R2398" s="261"/>
      <c r="S2398" s="261"/>
      <c r="T2398" s="26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63" t="s">
        <v>178</v>
      </c>
      <c r="AU2398" s="263" t="s">
        <v>89</v>
      </c>
      <c r="AV2398" s="14" t="s">
        <v>89</v>
      </c>
      <c r="AW2398" s="14" t="s">
        <v>36</v>
      </c>
      <c r="AX2398" s="14" t="s">
        <v>79</v>
      </c>
      <c r="AY2398" s="263" t="s">
        <v>170</v>
      </c>
    </row>
    <row r="2399" s="16" customFormat="1">
      <c r="A2399" s="16"/>
      <c r="B2399" s="275"/>
      <c r="C2399" s="276"/>
      <c r="D2399" s="244" t="s">
        <v>178</v>
      </c>
      <c r="E2399" s="277" t="s">
        <v>1</v>
      </c>
      <c r="F2399" s="278" t="s">
        <v>221</v>
      </c>
      <c r="G2399" s="276"/>
      <c r="H2399" s="279">
        <v>1.95</v>
      </c>
      <c r="I2399" s="280"/>
      <c r="J2399" s="276"/>
      <c r="K2399" s="276"/>
      <c r="L2399" s="281"/>
      <c r="M2399" s="282"/>
      <c r="N2399" s="283"/>
      <c r="O2399" s="283"/>
      <c r="P2399" s="283"/>
      <c r="Q2399" s="283"/>
      <c r="R2399" s="283"/>
      <c r="S2399" s="283"/>
      <c r="T2399" s="284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T2399" s="285" t="s">
        <v>178</v>
      </c>
      <c r="AU2399" s="285" t="s">
        <v>89</v>
      </c>
      <c r="AV2399" s="16" t="s">
        <v>189</v>
      </c>
      <c r="AW2399" s="16" t="s">
        <v>36</v>
      </c>
      <c r="AX2399" s="16" t="s">
        <v>79</v>
      </c>
      <c r="AY2399" s="285" t="s">
        <v>170</v>
      </c>
    </row>
    <row r="2400" s="15" customFormat="1">
      <c r="A2400" s="15"/>
      <c r="B2400" s="264"/>
      <c r="C2400" s="265"/>
      <c r="D2400" s="244" t="s">
        <v>178</v>
      </c>
      <c r="E2400" s="266" t="s">
        <v>1</v>
      </c>
      <c r="F2400" s="267" t="s">
        <v>183</v>
      </c>
      <c r="G2400" s="265"/>
      <c r="H2400" s="268">
        <v>204.255</v>
      </c>
      <c r="I2400" s="269"/>
      <c r="J2400" s="265"/>
      <c r="K2400" s="265"/>
      <c r="L2400" s="270"/>
      <c r="M2400" s="271"/>
      <c r="N2400" s="272"/>
      <c r="O2400" s="272"/>
      <c r="P2400" s="272"/>
      <c r="Q2400" s="272"/>
      <c r="R2400" s="272"/>
      <c r="S2400" s="272"/>
      <c r="T2400" s="273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74" t="s">
        <v>178</v>
      </c>
      <c r="AU2400" s="274" t="s">
        <v>89</v>
      </c>
      <c r="AV2400" s="15" t="s">
        <v>176</v>
      </c>
      <c r="AW2400" s="15" t="s">
        <v>36</v>
      </c>
      <c r="AX2400" s="15" t="s">
        <v>87</v>
      </c>
      <c r="AY2400" s="274" t="s">
        <v>170</v>
      </c>
    </row>
    <row r="2401" s="2" customFormat="1" ht="14.4" customHeight="1">
      <c r="A2401" s="39"/>
      <c r="B2401" s="40"/>
      <c r="C2401" s="228" t="s">
        <v>2183</v>
      </c>
      <c r="D2401" s="228" t="s">
        <v>172</v>
      </c>
      <c r="E2401" s="229" t="s">
        <v>2184</v>
      </c>
      <c r="F2401" s="230" t="s">
        <v>2185</v>
      </c>
      <c r="G2401" s="231" t="s">
        <v>175</v>
      </c>
      <c r="H2401" s="232">
        <v>204.255</v>
      </c>
      <c r="I2401" s="233"/>
      <c r="J2401" s="234">
        <f>ROUND(I2401*H2401,2)</f>
        <v>0</v>
      </c>
      <c r="K2401" s="235"/>
      <c r="L2401" s="45"/>
      <c r="M2401" s="236" t="s">
        <v>1</v>
      </c>
      <c r="N2401" s="237" t="s">
        <v>44</v>
      </c>
      <c r="O2401" s="92"/>
      <c r="P2401" s="238">
        <f>O2401*H2401</f>
        <v>0</v>
      </c>
      <c r="Q2401" s="238">
        <v>0.0044999999999999997</v>
      </c>
      <c r="R2401" s="238">
        <f>Q2401*H2401</f>
        <v>0.9191474999999999</v>
      </c>
      <c r="S2401" s="238">
        <v>0</v>
      </c>
      <c r="T2401" s="239">
        <f>S2401*H2401</f>
        <v>0</v>
      </c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R2401" s="240" t="s">
        <v>273</v>
      </c>
      <c r="AT2401" s="240" t="s">
        <v>172</v>
      </c>
      <c r="AU2401" s="240" t="s">
        <v>89</v>
      </c>
      <c r="AY2401" s="18" t="s">
        <v>170</v>
      </c>
      <c r="BE2401" s="241">
        <f>IF(N2401="základní",J2401,0)</f>
        <v>0</v>
      </c>
      <c r="BF2401" s="241">
        <f>IF(N2401="snížená",J2401,0)</f>
        <v>0</v>
      </c>
      <c r="BG2401" s="241">
        <f>IF(N2401="zákl. přenesená",J2401,0)</f>
        <v>0</v>
      </c>
      <c r="BH2401" s="241">
        <f>IF(N2401="sníž. přenesená",J2401,0)</f>
        <v>0</v>
      </c>
      <c r="BI2401" s="241">
        <f>IF(N2401="nulová",J2401,0)</f>
        <v>0</v>
      </c>
      <c r="BJ2401" s="18" t="s">
        <v>87</v>
      </c>
      <c r="BK2401" s="241">
        <f>ROUND(I2401*H2401,2)</f>
        <v>0</v>
      </c>
      <c r="BL2401" s="18" t="s">
        <v>273</v>
      </c>
      <c r="BM2401" s="240" t="s">
        <v>2186</v>
      </c>
    </row>
    <row r="2402" s="13" customFormat="1">
      <c r="A2402" s="13"/>
      <c r="B2402" s="242"/>
      <c r="C2402" s="243"/>
      <c r="D2402" s="244" t="s">
        <v>178</v>
      </c>
      <c r="E2402" s="245" t="s">
        <v>1</v>
      </c>
      <c r="F2402" s="246" t="s">
        <v>524</v>
      </c>
      <c r="G2402" s="243"/>
      <c r="H2402" s="245" t="s">
        <v>1</v>
      </c>
      <c r="I2402" s="247"/>
      <c r="J2402" s="243"/>
      <c r="K2402" s="243"/>
      <c r="L2402" s="248"/>
      <c r="M2402" s="249"/>
      <c r="N2402" s="250"/>
      <c r="O2402" s="250"/>
      <c r="P2402" s="250"/>
      <c r="Q2402" s="250"/>
      <c r="R2402" s="250"/>
      <c r="S2402" s="250"/>
      <c r="T2402" s="251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52" t="s">
        <v>178</v>
      </c>
      <c r="AU2402" s="252" t="s">
        <v>89</v>
      </c>
      <c r="AV2402" s="13" t="s">
        <v>87</v>
      </c>
      <c r="AW2402" s="13" t="s">
        <v>36</v>
      </c>
      <c r="AX2402" s="13" t="s">
        <v>79</v>
      </c>
      <c r="AY2402" s="252" t="s">
        <v>170</v>
      </c>
    </row>
    <row r="2403" s="13" customFormat="1">
      <c r="A2403" s="13"/>
      <c r="B2403" s="242"/>
      <c r="C2403" s="243"/>
      <c r="D2403" s="244" t="s">
        <v>178</v>
      </c>
      <c r="E2403" s="245" t="s">
        <v>1</v>
      </c>
      <c r="F2403" s="246" t="s">
        <v>2171</v>
      </c>
      <c r="G2403" s="243"/>
      <c r="H2403" s="245" t="s">
        <v>1</v>
      </c>
      <c r="I2403" s="247"/>
      <c r="J2403" s="243"/>
      <c r="K2403" s="243"/>
      <c r="L2403" s="248"/>
      <c r="M2403" s="249"/>
      <c r="N2403" s="250"/>
      <c r="O2403" s="250"/>
      <c r="P2403" s="250"/>
      <c r="Q2403" s="250"/>
      <c r="R2403" s="250"/>
      <c r="S2403" s="250"/>
      <c r="T2403" s="251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52" t="s">
        <v>178</v>
      </c>
      <c r="AU2403" s="252" t="s">
        <v>89</v>
      </c>
      <c r="AV2403" s="13" t="s">
        <v>87</v>
      </c>
      <c r="AW2403" s="13" t="s">
        <v>36</v>
      </c>
      <c r="AX2403" s="13" t="s">
        <v>79</v>
      </c>
      <c r="AY2403" s="252" t="s">
        <v>170</v>
      </c>
    </row>
    <row r="2404" s="14" customFormat="1">
      <c r="A2404" s="14"/>
      <c r="B2404" s="253"/>
      <c r="C2404" s="254"/>
      <c r="D2404" s="244" t="s">
        <v>178</v>
      </c>
      <c r="E2404" s="255" t="s">
        <v>1</v>
      </c>
      <c r="F2404" s="256" t="s">
        <v>2172</v>
      </c>
      <c r="G2404" s="254"/>
      <c r="H2404" s="257">
        <v>53.789999999999999</v>
      </c>
      <c r="I2404" s="258"/>
      <c r="J2404" s="254"/>
      <c r="K2404" s="254"/>
      <c r="L2404" s="259"/>
      <c r="M2404" s="260"/>
      <c r="N2404" s="261"/>
      <c r="O2404" s="261"/>
      <c r="P2404" s="261"/>
      <c r="Q2404" s="261"/>
      <c r="R2404" s="261"/>
      <c r="S2404" s="261"/>
      <c r="T2404" s="262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3" t="s">
        <v>178</v>
      </c>
      <c r="AU2404" s="263" t="s">
        <v>89</v>
      </c>
      <c r="AV2404" s="14" t="s">
        <v>89</v>
      </c>
      <c r="AW2404" s="14" t="s">
        <v>36</v>
      </c>
      <c r="AX2404" s="14" t="s">
        <v>79</v>
      </c>
      <c r="AY2404" s="263" t="s">
        <v>170</v>
      </c>
    </row>
    <row r="2405" s="14" customFormat="1">
      <c r="A2405" s="14"/>
      <c r="B2405" s="253"/>
      <c r="C2405" s="254"/>
      <c r="D2405" s="244" t="s">
        <v>178</v>
      </c>
      <c r="E2405" s="255" t="s">
        <v>1</v>
      </c>
      <c r="F2405" s="256" t="s">
        <v>2173</v>
      </c>
      <c r="G2405" s="254"/>
      <c r="H2405" s="257">
        <v>66.125</v>
      </c>
      <c r="I2405" s="258"/>
      <c r="J2405" s="254"/>
      <c r="K2405" s="254"/>
      <c r="L2405" s="259"/>
      <c r="M2405" s="260"/>
      <c r="N2405" s="261"/>
      <c r="O2405" s="261"/>
      <c r="P2405" s="261"/>
      <c r="Q2405" s="261"/>
      <c r="R2405" s="261"/>
      <c r="S2405" s="261"/>
      <c r="T2405" s="26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3" t="s">
        <v>178</v>
      </c>
      <c r="AU2405" s="263" t="s">
        <v>89</v>
      </c>
      <c r="AV2405" s="14" t="s">
        <v>89</v>
      </c>
      <c r="AW2405" s="14" t="s">
        <v>36</v>
      </c>
      <c r="AX2405" s="14" t="s">
        <v>79</v>
      </c>
      <c r="AY2405" s="263" t="s">
        <v>170</v>
      </c>
    </row>
    <row r="2406" s="14" customFormat="1">
      <c r="A2406" s="14"/>
      <c r="B2406" s="253"/>
      <c r="C2406" s="254"/>
      <c r="D2406" s="244" t="s">
        <v>178</v>
      </c>
      <c r="E2406" s="255" t="s">
        <v>1</v>
      </c>
      <c r="F2406" s="256" t="s">
        <v>2174</v>
      </c>
      <c r="G2406" s="254"/>
      <c r="H2406" s="257">
        <v>0.93999999999999995</v>
      </c>
      <c r="I2406" s="258"/>
      <c r="J2406" s="254"/>
      <c r="K2406" s="254"/>
      <c r="L2406" s="259"/>
      <c r="M2406" s="260"/>
      <c r="N2406" s="261"/>
      <c r="O2406" s="261"/>
      <c r="P2406" s="261"/>
      <c r="Q2406" s="261"/>
      <c r="R2406" s="261"/>
      <c r="S2406" s="261"/>
      <c r="T2406" s="26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3" t="s">
        <v>178</v>
      </c>
      <c r="AU2406" s="263" t="s">
        <v>89</v>
      </c>
      <c r="AV2406" s="14" t="s">
        <v>89</v>
      </c>
      <c r="AW2406" s="14" t="s">
        <v>36</v>
      </c>
      <c r="AX2406" s="14" t="s">
        <v>79</v>
      </c>
      <c r="AY2406" s="263" t="s">
        <v>170</v>
      </c>
    </row>
    <row r="2407" s="13" customFormat="1">
      <c r="A2407" s="13"/>
      <c r="B2407" s="242"/>
      <c r="C2407" s="243"/>
      <c r="D2407" s="244" t="s">
        <v>178</v>
      </c>
      <c r="E2407" s="245" t="s">
        <v>1</v>
      </c>
      <c r="F2407" s="246" t="s">
        <v>2175</v>
      </c>
      <c r="G2407" s="243"/>
      <c r="H2407" s="245" t="s">
        <v>1</v>
      </c>
      <c r="I2407" s="247"/>
      <c r="J2407" s="243"/>
      <c r="K2407" s="243"/>
      <c r="L2407" s="248"/>
      <c r="M2407" s="249"/>
      <c r="N2407" s="250"/>
      <c r="O2407" s="250"/>
      <c r="P2407" s="250"/>
      <c r="Q2407" s="250"/>
      <c r="R2407" s="250"/>
      <c r="S2407" s="250"/>
      <c r="T2407" s="251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52" t="s">
        <v>178</v>
      </c>
      <c r="AU2407" s="252" t="s">
        <v>89</v>
      </c>
      <c r="AV2407" s="13" t="s">
        <v>87</v>
      </c>
      <c r="AW2407" s="13" t="s">
        <v>36</v>
      </c>
      <c r="AX2407" s="13" t="s">
        <v>79</v>
      </c>
      <c r="AY2407" s="252" t="s">
        <v>170</v>
      </c>
    </row>
    <row r="2408" s="14" customFormat="1">
      <c r="A2408" s="14"/>
      <c r="B2408" s="253"/>
      <c r="C2408" s="254"/>
      <c r="D2408" s="244" t="s">
        <v>178</v>
      </c>
      <c r="E2408" s="255" t="s">
        <v>1</v>
      </c>
      <c r="F2408" s="256" t="s">
        <v>2176</v>
      </c>
      <c r="G2408" s="254"/>
      <c r="H2408" s="257">
        <v>1.47</v>
      </c>
      <c r="I2408" s="258"/>
      <c r="J2408" s="254"/>
      <c r="K2408" s="254"/>
      <c r="L2408" s="259"/>
      <c r="M2408" s="260"/>
      <c r="N2408" s="261"/>
      <c r="O2408" s="261"/>
      <c r="P2408" s="261"/>
      <c r="Q2408" s="261"/>
      <c r="R2408" s="261"/>
      <c r="S2408" s="261"/>
      <c r="T2408" s="26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3" t="s">
        <v>178</v>
      </c>
      <c r="AU2408" s="263" t="s">
        <v>89</v>
      </c>
      <c r="AV2408" s="14" t="s">
        <v>89</v>
      </c>
      <c r="AW2408" s="14" t="s">
        <v>36</v>
      </c>
      <c r="AX2408" s="14" t="s">
        <v>79</v>
      </c>
      <c r="AY2408" s="263" t="s">
        <v>170</v>
      </c>
    </row>
    <row r="2409" s="14" customFormat="1">
      <c r="A2409" s="14"/>
      <c r="B2409" s="253"/>
      <c r="C2409" s="254"/>
      <c r="D2409" s="244" t="s">
        <v>178</v>
      </c>
      <c r="E2409" s="255" t="s">
        <v>1</v>
      </c>
      <c r="F2409" s="256" t="s">
        <v>2177</v>
      </c>
      <c r="G2409" s="254"/>
      <c r="H2409" s="257">
        <v>1.8899999999999999</v>
      </c>
      <c r="I2409" s="258"/>
      <c r="J2409" s="254"/>
      <c r="K2409" s="254"/>
      <c r="L2409" s="259"/>
      <c r="M2409" s="260"/>
      <c r="N2409" s="261"/>
      <c r="O2409" s="261"/>
      <c r="P2409" s="261"/>
      <c r="Q2409" s="261"/>
      <c r="R2409" s="261"/>
      <c r="S2409" s="261"/>
      <c r="T2409" s="26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3" t="s">
        <v>178</v>
      </c>
      <c r="AU2409" s="263" t="s">
        <v>89</v>
      </c>
      <c r="AV2409" s="14" t="s">
        <v>89</v>
      </c>
      <c r="AW2409" s="14" t="s">
        <v>36</v>
      </c>
      <c r="AX2409" s="14" t="s">
        <v>79</v>
      </c>
      <c r="AY2409" s="263" t="s">
        <v>170</v>
      </c>
    </row>
    <row r="2410" s="16" customFormat="1">
      <c r="A2410" s="16"/>
      <c r="B2410" s="275"/>
      <c r="C2410" s="276"/>
      <c r="D2410" s="244" t="s">
        <v>178</v>
      </c>
      <c r="E2410" s="277" t="s">
        <v>1</v>
      </c>
      <c r="F2410" s="278" t="s">
        <v>221</v>
      </c>
      <c r="G2410" s="276"/>
      <c r="H2410" s="279">
        <v>124.215</v>
      </c>
      <c r="I2410" s="280"/>
      <c r="J2410" s="276"/>
      <c r="K2410" s="276"/>
      <c r="L2410" s="281"/>
      <c r="M2410" s="282"/>
      <c r="N2410" s="283"/>
      <c r="O2410" s="283"/>
      <c r="P2410" s="283"/>
      <c r="Q2410" s="283"/>
      <c r="R2410" s="283"/>
      <c r="S2410" s="283"/>
      <c r="T2410" s="284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85" t="s">
        <v>178</v>
      </c>
      <c r="AU2410" s="285" t="s">
        <v>89</v>
      </c>
      <c r="AV2410" s="16" t="s">
        <v>189</v>
      </c>
      <c r="AW2410" s="16" t="s">
        <v>36</v>
      </c>
      <c r="AX2410" s="16" t="s">
        <v>79</v>
      </c>
      <c r="AY2410" s="285" t="s">
        <v>170</v>
      </c>
    </row>
    <row r="2411" s="13" customFormat="1">
      <c r="A2411" s="13"/>
      <c r="B2411" s="242"/>
      <c r="C2411" s="243"/>
      <c r="D2411" s="244" t="s">
        <v>178</v>
      </c>
      <c r="E2411" s="245" t="s">
        <v>1</v>
      </c>
      <c r="F2411" s="246" t="s">
        <v>577</v>
      </c>
      <c r="G2411" s="243"/>
      <c r="H2411" s="245" t="s">
        <v>1</v>
      </c>
      <c r="I2411" s="247"/>
      <c r="J2411" s="243"/>
      <c r="K2411" s="243"/>
      <c r="L2411" s="248"/>
      <c r="M2411" s="249"/>
      <c r="N2411" s="250"/>
      <c r="O2411" s="250"/>
      <c r="P2411" s="250"/>
      <c r="Q2411" s="250"/>
      <c r="R2411" s="250"/>
      <c r="S2411" s="250"/>
      <c r="T2411" s="251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52" t="s">
        <v>178</v>
      </c>
      <c r="AU2411" s="252" t="s">
        <v>89</v>
      </c>
      <c r="AV2411" s="13" t="s">
        <v>87</v>
      </c>
      <c r="AW2411" s="13" t="s">
        <v>36</v>
      </c>
      <c r="AX2411" s="13" t="s">
        <v>79</v>
      </c>
      <c r="AY2411" s="252" t="s">
        <v>170</v>
      </c>
    </row>
    <row r="2412" s="13" customFormat="1">
      <c r="A2412" s="13"/>
      <c r="B2412" s="242"/>
      <c r="C2412" s="243"/>
      <c r="D2412" s="244" t="s">
        <v>178</v>
      </c>
      <c r="E2412" s="245" t="s">
        <v>1</v>
      </c>
      <c r="F2412" s="246" t="s">
        <v>2178</v>
      </c>
      <c r="G2412" s="243"/>
      <c r="H2412" s="245" t="s">
        <v>1</v>
      </c>
      <c r="I2412" s="247"/>
      <c r="J2412" s="243"/>
      <c r="K2412" s="243"/>
      <c r="L2412" s="248"/>
      <c r="M2412" s="249"/>
      <c r="N2412" s="250"/>
      <c r="O2412" s="250"/>
      <c r="P2412" s="250"/>
      <c r="Q2412" s="250"/>
      <c r="R2412" s="250"/>
      <c r="S2412" s="250"/>
      <c r="T2412" s="251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52" t="s">
        <v>178</v>
      </c>
      <c r="AU2412" s="252" t="s">
        <v>89</v>
      </c>
      <c r="AV2412" s="13" t="s">
        <v>87</v>
      </c>
      <c r="AW2412" s="13" t="s">
        <v>36</v>
      </c>
      <c r="AX2412" s="13" t="s">
        <v>79</v>
      </c>
      <c r="AY2412" s="252" t="s">
        <v>170</v>
      </c>
    </row>
    <row r="2413" s="14" customFormat="1">
      <c r="A2413" s="14"/>
      <c r="B2413" s="253"/>
      <c r="C2413" s="254"/>
      <c r="D2413" s="244" t="s">
        <v>178</v>
      </c>
      <c r="E2413" s="255" t="s">
        <v>1</v>
      </c>
      <c r="F2413" s="256" t="s">
        <v>2179</v>
      </c>
      <c r="G2413" s="254"/>
      <c r="H2413" s="257">
        <v>72.329999999999998</v>
      </c>
      <c r="I2413" s="258"/>
      <c r="J2413" s="254"/>
      <c r="K2413" s="254"/>
      <c r="L2413" s="259"/>
      <c r="M2413" s="260"/>
      <c r="N2413" s="261"/>
      <c r="O2413" s="261"/>
      <c r="P2413" s="261"/>
      <c r="Q2413" s="261"/>
      <c r="R2413" s="261"/>
      <c r="S2413" s="261"/>
      <c r="T2413" s="26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63" t="s">
        <v>178</v>
      </c>
      <c r="AU2413" s="263" t="s">
        <v>89</v>
      </c>
      <c r="AV2413" s="14" t="s">
        <v>89</v>
      </c>
      <c r="AW2413" s="14" t="s">
        <v>36</v>
      </c>
      <c r="AX2413" s="14" t="s">
        <v>79</v>
      </c>
      <c r="AY2413" s="263" t="s">
        <v>170</v>
      </c>
    </row>
    <row r="2414" s="13" customFormat="1">
      <c r="A2414" s="13"/>
      <c r="B2414" s="242"/>
      <c r="C2414" s="243"/>
      <c r="D2414" s="244" t="s">
        <v>178</v>
      </c>
      <c r="E2414" s="245" t="s">
        <v>1</v>
      </c>
      <c r="F2414" s="246" t="s">
        <v>2180</v>
      </c>
      <c r="G2414" s="243"/>
      <c r="H2414" s="245" t="s">
        <v>1</v>
      </c>
      <c r="I2414" s="247"/>
      <c r="J2414" s="243"/>
      <c r="K2414" s="243"/>
      <c r="L2414" s="248"/>
      <c r="M2414" s="249"/>
      <c r="N2414" s="250"/>
      <c r="O2414" s="250"/>
      <c r="P2414" s="250"/>
      <c r="Q2414" s="250"/>
      <c r="R2414" s="250"/>
      <c r="S2414" s="250"/>
      <c r="T2414" s="251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52" t="s">
        <v>178</v>
      </c>
      <c r="AU2414" s="252" t="s">
        <v>89</v>
      </c>
      <c r="AV2414" s="13" t="s">
        <v>87</v>
      </c>
      <c r="AW2414" s="13" t="s">
        <v>36</v>
      </c>
      <c r="AX2414" s="13" t="s">
        <v>79</v>
      </c>
      <c r="AY2414" s="252" t="s">
        <v>170</v>
      </c>
    </row>
    <row r="2415" s="14" customFormat="1">
      <c r="A2415" s="14"/>
      <c r="B2415" s="253"/>
      <c r="C2415" s="254"/>
      <c r="D2415" s="244" t="s">
        <v>178</v>
      </c>
      <c r="E2415" s="255" t="s">
        <v>1</v>
      </c>
      <c r="F2415" s="256" t="s">
        <v>2181</v>
      </c>
      <c r="G2415" s="254"/>
      <c r="H2415" s="257">
        <v>5.7599999999999998</v>
      </c>
      <c r="I2415" s="258"/>
      <c r="J2415" s="254"/>
      <c r="K2415" s="254"/>
      <c r="L2415" s="259"/>
      <c r="M2415" s="260"/>
      <c r="N2415" s="261"/>
      <c r="O2415" s="261"/>
      <c r="P2415" s="261"/>
      <c r="Q2415" s="261"/>
      <c r="R2415" s="261"/>
      <c r="S2415" s="261"/>
      <c r="T2415" s="26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3" t="s">
        <v>178</v>
      </c>
      <c r="AU2415" s="263" t="s">
        <v>89</v>
      </c>
      <c r="AV2415" s="14" t="s">
        <v>89</v>
      </c>
      <c r="AW2415" s="14" t="s">
        <v>36</v>
      </c>
      <c r="AX2415" s="14" t="s">
        <v>79</v>
      </c>
      <c r="AY2415" s="263" t="s">
        <v>170</v>
      </c>
    </row>
    <row r="2416" s="16" customFormat="1">
      <c r="A2416" s="16"/>
      <c r="B2416" s="275"/>
      <c r="C2416" s="276"/>
      <c r="D2416" s="244" t="s">
        <v>178</v>
      </c>
      <c r="E2416" s="277" t="s">
        <v>1</v>
      </c>
      <c r="F2416" s="278" t="s">
        <v>221</v>
      </c>
      <c r="G2416" s="276"/>
      <c r="H2416" s="279">
        <v>78.090000000000003</v>
      </c>
      <c r="I2416" s="280"/>
      <c r="J2416" s="276"/>
      <c r="K2416" s="276"/>
      <c r="L2416" s="281"/>
      <c r="M2416" s="282"/>
      <c r="N2416" s="283"/>
      <c r="O2416" s="283"/>
      <c r="P2416" s="283"/>
      <c r="Q2416" s="283"/>
      <c r="R2416" s="283"/>
      <c r="S2416" s="283"/>
      <c r="T2416" s="284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T2416" s="285" t="s">
        <v>178</v>
      </c>
      <c r="AU2416" s="285" t="s">
        <v>89</v>
      </c>
      <c r="AV2416" s="16" t="s">
        <v>189</v>
      </c>
      <c r="AW2416" s="16" t="s">
        <v>36</v>
      </c>
      <c r="AX2416" s="16" t="s">
        <v>79</v>
      </c>
      <c r="AY2416" s="285" t="s">
        <v>170</v>
      </c>
    </row>
    <row r="2417" s="13" customFormat="1">
      <c r="A2417" s="13"/>
      <c r="B2417" s="242"/>
      <c r="C2417" s="243"/>
      <c r="D2417" s="244" t="s">
        <v>178</v>
      </c>
      <c r="E2417" s="245" t="s">
        <v>1</v>
      </c>
      <c r="F2417" s="246" t="s">
        <v>582</v>
      </c>
      <c r="G2417" s="243"/>
      <c r="H2417" s="245" t="s">
        <v>1</v>
      </c>
      <c r="I2417" s="247"/>
      <c r="J2417" s="243"/>
      <c r="K2417" s="243"/>
      <c r="L2417" s="248"/>
      <c r="M2417" s="249"/>
      <c r="N2417" s="250"/>
      <c r="O2417" s="250"/>
      <c r="P2417" s="250"/>
      <c r="Q2417" s="250"/>
      <c r="R2417" s="250"/>
      <c r="S2417" s="250"/>
      <c r="T2417" s="251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52" t="s">
        <v>178</v>
      </c>
      <c r="AU2417" s="252" t="s">
        <v>89</v>
      </c>
      <c r="AV2417" s="13" t="s">
        <v>87</v>
      </c>
      <c r="AW2417" s="13" t="s">
        <v>36</v>
      </c>
      <c r="AX2417" s="13" t="s">
        <v>79</v>
      </c>
      <c r="AY2417" s="252" t="s">
        <v>170</v>
      </c>
    </row>
    <row r="2418" s="14" customFormat="1">
      <c r="A2418" s="14"/>
      <c r="B2418" s="253"/>
      <c r="C2418" s="254"/>
      <c r="D2418" s="244" t="s">
        <v>178</v>
      </c>
      <c r="E2418" s="255" t="s">
        <v>1</v>
      </c>
      <c r="F2418" s="256" t="s">
        <v>2182</v>
      </c>
      <c r="G2418" s="254"/>
      <c r="H2418" s="257">
        <v>1.95</v>
      </c>
      <c r="I2418" s="258"/>
      <c r="J2418" s="254"/>
      <c r="K2418" s="254"/>
      <c r="L2418" s="259"/>
      <c r="M2418" s="260"/>
      <c r="N2418" s="261"/>
      <c r="O2418" s="261"/>
      <c r="P2418" s="261"/>
      <c r="Q2418" s="261"/>
      <c r="R2418" s="261"/>
      <c r="S2418" s="261"/>
      <c r="T2418" s="26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3" t="s">
        <v>178</v>
      </c>
      <c r="AU2418" s="263" t="s">
        <v>89</v>
      </c>
      <c r="AV2418" s="14" t="s">
        <v>89</v>
      </c>
      <c r="AW2418" s="14" t="s">
        <v>36</v>
      </c>
      <c r="AX2418" s="14" t="s">
        <v>79</v>
      </c>
      <c r="AY2418" s="263" t="s">
        <v>170</v>
      </c>
    </row>
    <row r="2419" s="16" customFormat="1">
      <c r="A2419" s="16"/>
      <c r="B2419" s="275"/>
      <c r="C2419" s="276"/>
      <c r="D2419" s="244" t="s">
        <v>178</v>
      </c>
      <c r="E2419" s="277" t="s">
        <v>1</v>
      </c>
      <c r="F2419" s="278" t="s">
        <v>221</v>
      </c>
      <c r="G2419" s="276"/>
      <c r="H2419" s="279">
        <v>1.95</v>
      </c>
      <c r="I2419" s="280"/>
      <c r="J2419" s="276"/>
      <c r="K2419" s="276"/>
      <c r="L2419" s="281"/>
      <c r="M2419" s="282"/>
      <c r="N2419" s="283"/>
      <c r="O2419" s="283"/>
      <c r="P2419" s="283"/>
      <c r="Q2419" s="283"/>
      <c r="R2419" s="283"/>
      <c r="S2419" s="283"/>
      <c r="T2419" s="284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T2419" s="285" t="s">
        <v>178</v>
      </c>
      <c r="AU2419" s="285" t="s">
        <v>89</v>
      </c>
      <c r="AV2419" s="16" t="s">
        <v>189</v>
      </c>
      <c r="AW2419" s="16" t="s">
        <v>36</v>
      </c>
      <c r="AX2419" s="16" t="s">
        <v>79</v>
      </c>
      <c r="AY2419" s="285" t="s">
        <v>170</v>
      </c>
    </row>
    <row r="2420" s="15" customFormat="1">
      <c r="A2420" s="15"/>
      <c r="B2420" s="264"/>
      <c r="C2420" s="265"/>
      <c r="D2420" s="244" t="s">
        <v>178</v>
      </c>
      <c r="E2420" s="266" t="s">
        <v>1</v>
      </c>
      <c r="F2420" s="267" t="s">
        <v>183</v>
      </c>
      <c r="G2420" s="265"/>
      <c r="H2420" s="268">
        <v>204.255</v>
      </c>
      <c r="I2420" s="269"/>
      <c r="J2420" s="265"/>
      <c r="K2420" s="265"/>
      <c r="L2420" s="270"/>
      <c r="M2420" s="271"/>
      <c r="N2420" s="272"/>
      <c r="O2420" s="272"/>
      <c r="P2420" s="272"/>
      <c r="Q2420" s="272"/>
      <c r="R2420" s="272"/>
      <c r="S2420" s="272"/>
      <c r="T2420" s="273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74" t="s">
        <v>178</v>
      </c>
      <c r="AU2420" s="274" t="s">
        <v>89</v>
      </c>
      <c r="AV2420" s="15" t="s">
        <v>176</v>
      </c>
      <c r="AW2420" s="15" t="s">
        <v>36</v>
      </c>
      <c r="AX2420" s="15" t="s">
        <v>87</v>
      </c>
      <c r="AY2420" s="274" t="s">
        <v>170</v>
      </c>
    </row>
    <row r="2421" s="2" customFormat="1" ht="24.15" customHeight="1">
      <c r="A2421" s="39"/>
      <c r="B2421" s="40"/>
      <c r="C2421" s="228" t="s">
        <v>2187</v>
      </c>
      <c r="D2421" s="228" t="s">
        <v>172</v>
      </c>
      <c r="E2421" s="229" t="s">
        <v>2188</v>
      </c>
      <c r="F2421" s="230" t="s">
        <v>2189</v>
      </c>
      <c r="G2421" s="231" t="s">
        <v>175</v>
      </c>
      <c r="H2421" s="232">
        <v>204.255</v>
      </c>
      <c r="I2421" s="233"/>
      <c r="J2421" s="234">
        <f>ROUND(I2421*H2421,2)</f>
        <v>0</v>
      </c>
      <c r="K2421" s="235"/>
      <c r="L2421" s="45"/>
      <c r="M2421" s="236" t="s">
        <v>1</v>
      </c>
      <c r="N2421" s="237" t="s">
        <v>44</v>
      </c>
      <c r="O2421" s="92"/>
      <c r="P2421" s="238">
        <f>O2421*H2421</f>
        <v>0</v>
      </c>
      <c r="Q2421" s="238">
        <v>0.0053</v>
      </c>
      <c r="R2421" s="238">
        <f>Q2421*H2421</f>
        <v>1.0825514999999999</v>
      </c>
      <c r="S2421" s="238">
        <v>0</v>
      </c>
      <c r="T2421" s="239">
        <f>S2421*H2421</f>
        <v>0</v>
      </c>
      <c r="U2421" s="39"/>
      <c r="V2421" s="39"/>
      <c r="W2421" s="39"/>
      <c r="X2421" s="39"/>
      <c r="Y2421" s="39"/>
      <c r="Z2421" s="39"/>
      <c r="AA2421" s="39"/>
      <c r="AB2421" s="39"/>
      <c r="AC2421" s="39"/>
      <c r="AD2421" s="39"/>
      <c r="AE2421" s="39"/>
      <c r="AR2421" s="240" t="s">
        <v>273</v>
      </c>
      <c r="AT2421" s="240" t="s">
        <v>172</v>
      </c>
      <c r="AU2421" s="240" t="s">
        <v>89</v>
      </c>
      <c r="AY2421" s="18" t="s">
        <v>170</v>
      </c>
      <c r="BE2421" s="241">
        <f>IF(N2421="základní",J2421,0)</f>
        <v>0</v>
      </c>
      <c r="BF2421" s="241">
        <f>IF(N2421="snížená",J2421,0)</f>
        <v>0</v>
      </c>
      <c r="BG2421" s="241">
        <f>IF(N2421="zákl. přenesená",J2421,0)</f>
        <v>0</v>
      </c>
      <c r="BH2421" s="241">
        <f>IF(N2421="sníž. přenesená",J2421,0)</f>
        <v>0</v>
      </c>
      <c r="BI2421" s="241">
        <f>IF(N2421="nulová",J2421,0)</f>
        <v>0</v>
      </c>
      <c r="BJ2421" s="18" t="s">
        <v>87</v>
      </c>
      <c r="BK2421" s="241">
        <f>ROUND(I2421*H2421,2)</f>
        <v>0</v>
      </c>
      <c r="BL2421" s="18" t="s">
        <v>273</v>
      </c>
      <c r="BM2421" s="240" t="s">
        <v>2190</v>
      </c>
    </row>
    <row r="2422" s="13" customFormat="1">
      <c r="A2422" s="13"/>
      <c r="B2422" s="242"/>
      <c r="C2422" s="243"/>
      <c r="D2422" s="244" t="s">
        <v>178</v>
      </c>
      <c r="E2422" s="245" t="s">
        <v>1</v>
      </c>
      <c r="F2422" s="246" t="s">
        <v>524</v>
      </c>
      <c r="G2422" s="243"/>
      <c r="H2422" s="245" t="s">
        <v>1</v>
      </c>
      <c r="I2422" s="247"/>
      <c r="J2422" s="243"/>
      <c r="K2422" s="243"/>
      <c r="L2422" s="248"/>
      <c r="M2422" s="249"/>
      <c r="N2422" s="250"/>
      <c r="O2422" s="250"/>
      <c r="P2422" s="250"/>
      <c r="Q2422" s="250"/>
      <c r="R2422" s="250"/>
      <c r="S2422" s="250"/>
      <c r="T2422" s="251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52" t="s">
        <v>178</v>
      </c>
      <c r="AU2422" s="252" t="s">
        <v>89</v>
      </c>
      <c r="AV2422" s="13" t="s">
        <v>87</v>
      </c>
      <c r="AW2422" s="13" t="s">
        <v>36</v>
      </c>
      <c r="AX2422" s="13" t="s">
        <v>79</v>
      </c>
      <c r="AY2422" s="252" t="s">
        <v>170</v>
      </c>
    </row>
    <row r="2423" s="13" customFormat="1">
      <c r="A2423" s="13"/>
      <c r="B2423" s="242"/>
      <c r="C2423" s="243"/>
      <c r="D2423" s="244" t="s">
        <v>178</v>
      </c>
      <c r="E2423" s="245" t="s">
        <v>1</v>
      </c>
      <c r="F2423" s="246" t="s">
        <v>2171</v>
      </c>
      <c r="G2423" s="243"/>
      <c r="H2423" s="245" t="s">
        <v>1</v>
      </c>
      <c r="I2423" s="247"/>
      <c r="J2423" s="243"/>
      <c r="K2423" s="243"/>
      <c r="L2423" s="248"/>
      <c r="M2423" s="249"/>
      <c r="N2423" s="250"/>
      <c r="O2423" s="250"/>
      <c r="P2423" s="250"/>
      <c r="Q2423" s="250"/>
      <c r="R2423" s="250"/>
      <c r="S2423" s="250"/>
      <c r="T2423" s="251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52" t="s">
        <v>178</v>
      </c>
      <c r="AU2423" s="252" t="s">
        <v>89</v>
      </c>
      <c r="AV2423" s="13" t="s">
        <v>87</v>
      </c>
      <c r="AW2423" s="13" t="s">
        <v>36</v>
      </c>
      <c r="AX2423" s="13" t="s">
        <v>79</v>
      </c>
      <c r="AY2423" s="252" t="s">
        <v>170</v>
      </c>
    </row>
    <row r="2424" s="14" customFormat="1">
      <c r="A2424" s="14"/>
      <c r="B2424" s="253"/>
      <c r="C2424" s="254"/>
      <c r="D2424" s="244" t="s">
        <v>178</v>
      </c>
      <c r="E2424" s="255" t="s">
        <v>1</v>
      </c>
      <c r="F2424" s="256" t="s">
        <v>2172</v>
      </c>
      <c r="G2424" s="254"/>
      <c r="H2424" s="257">
        <v>53.789999999999999</v>
      </c>
      <c r="I2424" s="258"/>
      <c r="J2424" s="254"/>
      <c r="K2424" s="254"/>
      <c r="L2424" s="259"/>
      <c r="M2424" s="260"/>
      <c r="N2424" s="261"/>
      <c r="O2424" s="261"/>
      <c r="P2424" s="261"/>
      <c r="Q2424" s="261"/>
      <c r="R2424" s="261"/>
      <c r="S2424" s="261"/>
      <c r="T2424" s="262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3" t="s">
        <v>178</v>
      </c>
      <c r="AU2424" s="263" t="s">
        <v>89</v>
      </c>
      <c r="AV2424" s="14" t="s">
        <v>89</v>
      </c>
      <c r="AW2424" s="14" t="s">
        <v>36</v>
      </c>
      <c r="AX2424" s="14" t="s">
        <v>79</v>
      </c>
      <c r="AY2424" s="263" t="s">
        <v>170</v>
      </c>
    </row>
    <row r="2425" s="14" customFormat="1">
      <c r="A2425" s="14"/>
      <c r="B2425" s="253"/>
      <c r="C2425" s="254"/>
      <c r="D2425" s="244" t="s">
        <v>178</v>
      </c>
      <c r="E2425" s="255" t="s">
        <v>1</v>
      </c>
      <c r="F2425" s="256" t="s">
        <v>2173</v>
      </c>
      <c r="G2425" s="254"/>
      <c r="H2425" s="257">
        <v>66.125</v>
      </c>
      <c r="I2425" s="258"/>
      <c r="J2425" s="254"/>
      <c r="K2425" s="254"/>
      <c r="L2425" s="259"/>
      <c r="M2425" s="260"/>
      <c r="N2425" s="261"/>
      <c r="O2425" s="261"/>
      <c r="P2425" s="261"/>
      <c r="Q2425" s="261"/>
      <c r="R2425" s="261"/>
      <c r="S2425" s="261"/>
      <c r="T2425" s="26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3" t="s">
        <v>178</v>
      </c>
      <c r="AU2425" s="263" t="s">
        <v>89</v>
      </c>
      <c r="AV2425" s="14" t="s">
        <v>89</v>
      </c>
      <c r="AW2425" s="14" t="s">
        <v>36</v>
      </c>
      <c r="AX2425" s="14" t="s">
        <v>79</v>
      </c>
      <c r="AY2425" s="263" t="s">
        <v>170</v>
      </c>
    </row>
    <row r="2426" s="14" customFormat="1">
      <c r="A2426" s="14"/>
      <c r="B2426" s="253"/>
      <c r="C2426" s="254"/>
      <c r="D2426" s="244" t="s">
        <v>178</v>
      </c>
      <c r="E2426" s="255" t="s">
        <v>1</v>
      </c>
      <c r="F2426" s="256" t="s">
        <v>2174</v>
      </c>
      <c r="G2426" s="254"/>
      <c r="H2426" s="257">
        <v>0.93999999999999995</v>
      </c>
      <c r="I2426" s="258"/>
      <c r="J2426" s="254"/>
      <c r="K2426" s="254"/>
      <c r="L2426" s="259"/>
      <c r="M2426" s="260"/>
      <c r="N2426" s="261"/>
      <c r="O2426" s="261"/>
      <c r="P2426" s="261"/>
      <c r="Q2426" s="261"/>
      <c r="R2426" s="261"/>
      <c r="S2426" s="261"/>
      <c r="T2426" s="26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3" t="s">
        <v>178</v>
      </c>
      <c r="AU2426" s="263" t="s">
        <v>89</v>
      </c>
      <c r="AV2426" s="14" t="s">
        <v>89</v>
      </c>
      <c r="AW2426" s="14" t="s">
        <v>36</v>
      </c>
      <c r="AX2426" s="14" t="s">
        <v>79</v>
      </c>
      <c r="AY2426" s="263" t="s">
        <v>170</v>
      </c>
    </row>
    <row r="2427" s="13" customFormat="1">
      <c r="A2427" s="13"/>
      <c r="B2427" s="242"/>
      <c r="C2427" s="243"/>
      <c r="D2427" s="244" t="s">
        <v>178</v>
      </c>
      <c r="E2427" s="245" t="s">
        <v>1</v>
      </c>
      <c r="F2427" s="246" t="s">
        <v>2175</v>
      </c>
      <c r="G2427" s="243"/>
      <c r="H2427" s="245" t="s">
        <v>1</v>
      </c>
      <c r="I2427" s="247"/>
      <c r="J2427" s="243"/>
      <c r="K2427" s="243"/>
      <c r="L2427" s="248"/>
      <c r="M2427" s="249"/>
      <c r="N2427" s="250"/>
      <c r="O2427" s="250"/>
      <c r="P2427" s="250"/>
      <c r="Q2427" s="250"/>
      <c r="R2427" s="250"/>
      <c r="S2427" s="250"/>
      <c r="T2427" s="251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52" t="s">
        <v>178</v>
      </c>
      <c r="AU2427" s="252" t="s">
        <v>89</v>
      </c>
      <c r="AV2427" s="13" t="s">
        <v>87</v>
      </c>
      <c r="AW2427" s="13" t="s">
        <v>36</v>
      </c>
      <c r="AX2427" s="13" t="s">
        <v>79</v>
      </c>
      <c r="AY2427" s="252" t="s">
        <v>170</v>
      </c>
    </row>
    <row r="2428" s="14" customFormat="1">
      <c r="A2428" s="14"/>
      <c r="B2428" s="253"/>
      <c r="C2428" s="254"/>
      <c r="D2428" s="244" t="s">
        <v>178</v>
      </c>
      <c r="E2428" s="255" t="s">
        <v>1</v>
      </c>
      <c r="F2428" s="256" t="s">
        <v>2176</v>
      </c>
      <c r="G2428" s="254"/>
      <c r="H2428" s="257">
        <v>1.47</v>
      </c>
      <c r="I2428" s="258"/>
      <c r="J2428" s="254"/>
      <c r="K2428" s="254"/>
      <c r="L2428" s="259"/>
      <c r="M2428" s="260"/>
      <c r="N2428" s="261"/>
      <c r="O2428" s="261"/>
      <c r="P2428" s="261"/>
      <c r="Q2428" s="261"/>
      <c r="R2428" s="261"/>
      <c r="S2428" s="261"/>
      <c r="T2428" s="26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3" t="s">
        <v>178</v>
      </c>
      <c r="AU2428" s="263" t="s">
        <v>89</v>
      </c>
      <c r="AV2428" s="14" t="s">
        <v>89</v>
      </c>
      <c r="AW2428" s="14" t="s">
        <v>36</v>
      </c>
      <c r="AX2428" s="14" t="s">
        <v>79</v>
      </c>
      <c r="AY2428" s="263" t="s">
        <v>170</v>
      </c>
    </row>
    <row r="2429" s="14" customFormat="1">
      <c r="A2429" s="14"/>
      <c r="B2429" s="253"/>
      <c r="C2429" s="254"/>
      <c r="D2429" s="244" t="s">
        <v>178</v>
      </c>
      <c r="E2429" s="255" t="s">
        <v>1</v>
      </c>
      <c r="F2429" s="256" t="s">
        <v>2177</v>
      </c>
      <c r="G2429" s="254"/>
      <c r="H2429" s="257">
        <v>1.8899999999999999</v>
      </c>
      <c r="I2429" s="258"/>
      <c r="J2429" s="254"/>
      <c r="K2429" s="254"/>
      <c r="L2429" s="259"/>
      <c r="M2429" s="260"/>
      <c r="N2429" s="261"/>
      <c r="O2429" s="261"/>
      <c r="P2429" s="261"/>
      <c r="Q2429" s="261"/>
      <c r="R2429" s="261"/>
      <c r="S2429" s="261"/>
      <c r="T2429" s="26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3" t="s">
        <v>178</v>
      </c>
      <c r="AU2429" s="263" t="s">
        <v>89</v>
      </c>
      <c r="AV2429" s="14" t="s">
        <v>89</v>
      </c>
      <c r="AW2429" s="14" t="s">
        <v>36</v>
      </c>
      <c r="AX2429" s="14" t="s">
        <v>79</v>
      </c>
      <c r="AY2429" s="263" t="s">
        <v>170</v>
      </c>
    </row>
    <row r="2430" s="16" customFormat="1">
      <c r="A2430" s="16"/>
      <c r="B2430" s="275"/>
      <c r="C2430" s="276"/>
      <c r="D2430" s="244" t="s">
        <v>178</v>
      </c>
      <c r="E2430" s="277" t="s">
        <v>1</v>
      </c>
      <c r="F2430" s="278" t="s">
        <v>221</v>
      </c>
      <c r="G2430" s="276"/>
      <c r="H2430" s="279">
        <v>124.215</v>
      </c>
      <c r="I2430" s="280"/>
      <c r="J2430" s="276"/>
      <c r="K2430" s="276"/>
      <c r="L2430" s="281"/>
      <c r="M2430" s="282"/>
      <c r="N2430" s="283"/>
      <c r="O2430" s="283"/>
      <c r="P2430" s="283"/>
      <c r="Q2430" s="283"/>
      <c r="R2430" s="283"/>
      <c r="S2430" s="283"/>
      <c r="T2430" s="284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T2430" s="285" t="s">
        <v>178</v>
      </c>
      <c r="AU2430" s="285" t="s">
        <v>89</v>
      </c>
      <c r="AV2430" s="16" t="s">
        <v>189</v>
      </c>
      <c r="AW2430" s="16" t="s">
        <v>36</v>
      </c>
      <c r="AX2430" s="16" t="s">
        <v>79</v>
      </c>
      <c r="AY2430" s="285" t="s">
        <v>170</v>
      </c>
    </row>
    <row r="2431" s="13" customFormat="1">
      <c r="A2431" s="13"/>
      <c r="B2431" s="242"/>
      <c r="C2431" s="243"/>
      <c r="D2431" s="244" t="s">
        <v>178</v>
      </c>
      <c r="E2431" s="245" t="s">
        <v>1</v>
      </c>
      <c r="F2431" s="246" t="s">
        <v>577</v>
      </c>
      <c r="G2431" s="243"/>
      <c r="H2431" s="245" t="s">
        <v>1</v>
      </c>
      <c r="I2431" s="247"/>
      <c r="J2431" s="243"/>
      <c r="K2431" s="243"/>
      <c r="L2431" s="248"/>
      <c r="M2431" s="249"/>
      <c r="N2431" s="250"/>
      <c r="O2431" s="250"/>
      <c r="P2431" s="250"/>
      <c r="Q2431" s="250"/>
      <c r="R2431" s="250"/>
      <c r="S2431" s="250"/>
      <c r="T2431" s="251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52" t="s">
        <v>178</v>
      </c>
      <c r="AU2431" s="252" t="s">
        <v>89</v>
      </c>
      <c r="AV2431" s="13" t="s">
        <v>87</v>
      </c>
      <c r="AW2431" s="13" t="s">
        <v>36</v>
      </c>
      <c r="AX2431" s="13" t="s">
        <v>79</v>
      </c>
      <c r="AY2431" s="252" t="s">
        <v>170</v>
      </c>
    </row>
    <row r="2432" s="13" customFormat="1">
      <c r="A2432" s="13"/>
      <c r="B2432" s="242"/>
      <c r="C2432" s="243"/>
      <c r="D2432" s="244" t="s">
        <v>178</v>
      </c>
      <c r="E2432" s="245" t="s">
        <v>1</v>
      </c>
      <c r="F2432" s="246" t="s">
        <v>2178</v>
      </c>
      <c r="G2432" s="243"/>
      <c r="H2432" s="245" t="s">
        <v>1</v>
      </c>
      <c r="I2432" s="247"/>
      <c r="J2432" s="243"/>
      <c r="K2432" s="243"/>
      <c r="L2432" s="248"/>
      <c r="M2432" s="249"/>
      <c r="N2432" s="250"/>
      <c r="O2432" s="250"/>
      <c r="P2432" s="250"/>
      <c r="Q2432" s="250"/>
      <c r="R2432" s="250"/>
      <c r="S2432" s="250"/>
      <c r="T2432" s="251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2" t="s">
        <v>178</v>
      </c>
      <c r="AU2432" s="252" t="s">
        <v>89</v>
      </c>
      <c r="AV2432" s="13" t="s">
        <v>87</v>
      </c>
      <c r="AW2432" s="13" t="s">
        <v>36</v>
      </c>
      <c r="AX2432" s="13" t="s">
        <v>79</v>
      </c>
      <c r="AY2432" s="252" t="s">
        <v>170</v>
      </c>
    </row>
    <row r="2433" s="14" customFormat="1">
      <c r="A2433" s="14"/>
      <c r="B2433" s="253"/>
      <c r="C2433" s="254"/>
      <c r="D2433" s="244" t="s">
        <v>178</v>
      </c>
      <c r="E2433" s="255" t="s">
        <v>1</v>
      </c>
      <c r="F2433" s="256" t="s">
        <v>2179</v>
      </c>
      <c r="G2433" s="254"/>
      <c r="H2433" s="257">
        <v>72.329999999999998</v>
      </c>
      <c r="I2433" s="258"/>
      <c r="J2433" s="254"/>
      <c r="K2433" s="254"/>
      <c r="L2433" s="259"/>
      <c r="M2433" s="260"/>
      <c r="N2433" s="261"/>
      <c r="O2433" s="261"/>
      <c r="P2433" s="261"/>
      <c r="Q2433" s="261"/>
      <c r="R2433" s="261"/>
      <c r="S2433" s="261"/>
      <c r="T2433" s="262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3" t="s">
        <v>178</v>
      </c>
      <c r="AU2433" s="263" t="s">
        <v>89</v>
      </c>
      <c r="AV2433" s="14" t="s">
        <v>89</v>
      </c>
      <c r="AW2433" s="14" t="s">
        <v>36</v>
      </c>
      <c r="AX2433" s="14" t="s">
        <v>79</v>
      </c>
      <c r="AY2433" s="263" t="s">
        <v>170</v>
      </c>
    </row>
    <row r="2434" s="13" customFormat="1">
      <c r="A2434" s="13"/>
      <c r="B2434" s="242"/>
      <c r="C2434" s="243"/>
      <c r="D2434" s="244" t="s">
        <v>178</v>
      </c>
      <c r="E2434" s="245" t="s">
        <v>1</v>
      </c>
      <c r="F2434" s="246" t="s">
        <v>2180</v>
      </c>
      <c r="G2434" s="243"/>
      <c r="H2434" s="245" t="s">
        <v>1</v>
      </c>
      <c r="I2434" s="247"/>
      <c r="J2434" s="243"/>
      <c r="K2434" s="243"/>
      <c r="L2434" s="248"/>
      <c r="M2434" s="249"/>
      <c r="N2434" s="250"/>
      <c r="O2434" s="250"/>
      <c r="P2434" s="250"/>
      <c r="Q2434" s="250"/>
      <c r="R2434" s="250"/>
      <c r="S2434" s="250"/>
      <c r="T2434" s="251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2" t="s">
        <v>178</v>
      </c>
      <c r="AU2434" s="252" t="s">
        <v>89</v>
      </c>
      <c r="AV2434" s="13" t="s">
        <v>87</v>
      </c>
      <c r="AW2434" s="13" t="s">
        <v>36</v>
      </c>
      <c r="AX2434" s="13" t="s">
        <v>79</v>
      </c>
      <c r="AY2434" s="252" t="s">
        <v>170</v>
      </c>
    </row>
    <row r="2435" s="14" customFormat="1">
      <c r="A2435" s="14"/>
      <c r="B2435" s="253"/>
      <c r="C2435" s="254"/>
      <c r="D2435" s="244" t="s">
        <v>178</v>
      </c>
      <c r="E2435" s="255" t="s">
        <v>1</v>
      </c>
      <c r="F2435" s="256" t="s">
        <v>2181</v>
      </c>
      <c r="G2435" s="254"/>
      <c r="H2435" s="257">
        <v>5.7599999999999998</v>
      </c>
      <c r="I2435" s="258"/>
      <c r="J2435" s="254"/>
      <c r="K2435" s="254"/>
      <c r="L2435" s="259"/>
      <c r="M2435" s="260"/>
      <c r="N2435" s="261"/>
      <c r="O2435" s="261"/>
      <c r="P2435" s="261"/>
      <c r="Q2435" s="261"/>
      <c r="R2435" s="261"/>
      <c r="S2435" s="261"/>
      <c r="T2435" s="26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3" t="s">
        <v>178</v>
      </c>
      <c r="AU2435" s="263" t="s">
        <v>89</v>
      </c>
      <c r="AV2435" s="14" t="s">
        <v>89</v>
      </c>
      <c r="AW2435" s="14" t="s">
        <v>36</v>
      </c>
      <c r="AX2435" s="14" t="s">
        <v>79</v>
      </c>
      <c r="AY2435" s="263" t="s">
        <v>170</v>
      </c>
    </row>
    <row r="2436" s="16" customFormat="1">
      <c r="A2436" s="16"/>
      <c r="B2436" s="275"/>
      <c r="C2436" s="276"/>
      <c r="D2436" s="244" t="s">
        <v>178</v>
      </c>
      <c r="E2436" s="277" t="s">
        <v>1</v>
      </c>
      <c r="F2436" s="278" t="s">
        <v>221</v>
      </c>
      <c r="G2436" s="276"/>
      <c r="H2436" s="279">
        <v>78.090000000000003</v>
      </c>
      <c r="I2436" s="280"/>
      <c r="J2436" s="276"/>
      <c r="K2436" s="276"/>
      <c r="L2436" s="281"/>
      <c r="M2436" s="282"/>
      <c r="N2436" s="283"/>
      <c r="O2436" s="283"/>
      <c r="P2436" s="283"/>
      <c r="Q2436" s="283"/>
      <c r="R2436" s="283"/>
      <c r="S2436" s="283"/>
      <c r="T2436" s="284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5" t="s">
        <v>178</v>
      </c>
      <c r="AU2436" s="285" t="s">
        <v>89</v>
      </c>
      <c r="AV2436" s="16" t="s">
        <v>189</v>
      </c>
      <c r="AW2436" s="16" t="s">
        <v>36</v>
      </c>
      <c r="AX2436" s="16" t="s">
        <v>79</v>
      </c>
      <c r="AY2436" s="285" t="s">
        <v>170</v>
      </c>
    </row>
    <row r="2437" s="13" customFormat="1">
      <c r="A2437" s="13"/>
      <c r="B2437" s="242"/>
      <c r="C2437" s="243"/>
      <c r="D2437" s="244" t="s">
        <v>178</v>
      </c>
      <c r="E2437" s="245" t="s">
        <v>1</v>
      </c>
      <c r="F2437" s="246" t="s">
        <v>582</v>
      </c>
      <c r="G2437" s="243"/>
      <c r="H2437" s="245" t="s">
        <v>1</v>
      </c>
      <c r="I2437" s="247"/>
      <c r="J2437" s="243"/>
      <c r="K2437" s="243"/>
      <c r="L2437" s="248"/>
      <c r="M2437" s="249"/>
      <c r="N2437" s="250"/>
      <c r="O2437" s="250"/>
      <c r="P2437" s="250"/>
      <c r="Q2437" s="250"/>
      <c r="R2437" s="250"/>
      <c r="S2437" s="250"/>
      <c r="T2437" s="251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52" t="s">
        <v>178</v>
      </c>
      <c r="AU2437" s="252" t="s">
        <v>89</v>
      </c>
      <c r="AV2437" s="13" t="s">
        <v>87</v>
      </c>
      <c r="AW2437" s="13" t="s">
        <v>36</v>
      </c>
      <c r="AX2437" s="13" t="s">
        <v>79</v>
      </c>
      <c r="AY2437" s="252" t="s">
        <v>170</v>
      </c>
    </row>
    <row r="2438" s="14" customFormat="1">
      <c r="A2438" s="14"/>
      <c r="B2438" s="253"/>
      <c r="C2438" s="254"/>
      <c r="D2438" s="244" t="s">
        <v>178</v>
      </c>
      <c r="E2438" s="255" t="s">
        <v>1</v>
      </c>
      <c r="F2438" s="256" t="s">
        <v>2182</v>
      </c>
      <c r="G2438" s="254"/>
      <c r="H2438" s="257">
        <v>1.95</v>
      </c>
      <c r="I2438" s="258"/>
      <c r="J2438" s="254"/>
      <c r="K2438" s="254"/>
      <c r="L2438" s="259"/>
      <c r="M2438" s="260"/>
      <c r="N2438" s="261"/>
      <c r="O2438" s="261"/>
      <c r="P2438" s="261"/>
      <c r="Q2438" s="261"/>
      <c r="R2438" s="261"/>
      <c r="S2438" s="261"/>
      <c r="T2438" s="26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63" t="s">
        <v>178</v>
      </c>
      <c r="AU2438" s="263" t="s">
        <v>89</v>
      </c>
      <c r="AV2438" s="14" t="s">
        <v>89</v>
      </c>
      <c r="AW2438" s="14" t="s">
        <v>36</v>
      </c>
      <c r="AX2438" s="14" t="s">
        <v>79</v>
      </c>
      <c r="AY2438" s="263" t="s">
        <v>170</v>
      </c>
    </row>
    <row r="2439" s="16" customFormat="1">
      <c r="A2439" s="16"/>
      <c r="B2439" s="275"/>
      <c r="C2439" s="276"/>
      <c r="D2439" s="244" t="s">
        <v>178</v>
      </c>
      <c r="E2439" s="277" t="s">
        <v>1</v>
      </c>
      <c r="F2439" s="278" t="s">
        <v>221</v>
      </c>
      <c r="G2439" s="276"/>
      <c r="H2439" s="279">
        <v>1.95</v>
      </c>
      <c r="I2439" s="280"/>
      <c r="J2439" s="276"/>
      <c r="K2439" s="276"/>
      <c r="L2439" s="281"/>
      <c r="M2439" s="282"/>
      <c r="N2439" s="283"/>
      <c r="O2439" s="283"/>
      <c r="P2439" s="283"/>
      <c r="Q2439" s="283"/>
      <c r="R2439" s="283"/>
      <c r="S2439" s="283"/>
      <c r="T2439" s="284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85" t="s">
        <v>178</v>
      </c>
      <c r="AU2439" s="285" t="s">
        <v>89</v>
      </c>
      <c r="AV2439" s="16" t="s">
        <v>189</v>
      </c>
      <c r="AW2439" s="16" t="s">
        <v>36</v>
      </c>
      <c r="AX2439" s="16" t="s">
        <v>79</v>
      </c>
      <c r="AY2439" s="285" t="s">
        <v>170</v>
      </c>
    </row>
    <row r="2440" s="15" customFormat="1">
      <c r="A2440" s="15"/>
      <c r="B2440" s="264"/>
      <c r="C2440" s="265"/>
      <c r="D2440" s="244" t="s">
        <v>178</v>
      </c>
      <c r="E2440" s="266" t="s">
        <v>1</v>
      </c>
      <c r="F2440" s="267" t="s">
        <v>183</v>
      </c>
      <c r="G2440" s="265"/>
      <c r="H2440" s="268">
        <v>204.255</v>
      </c>
      <c r="I2440" s="269"/>
      <c r="J2440" s="265"/>
      <c r="K2440" s="265"/>
      <c r="L2440" s="270"/>
      <c r="M2440" s="271"/>
      <c r="N2440" s="272"/>
      <c r="O2440" s="272"/>
      <c r="P2440" s="272"/>
      <c r="Q2440" s="272"/>
      <c r="R2440" s="272"/>
      <c r="S2440" s="272"/>
      <c r="T2440" s="273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74" t="s">
        <v>178</v>
      </c>
      <c r="AU2440" s="274" t="s">
        <v>89</v>
      </c>
      <c r="AV2440" s="15" t="s">
        <v>176</v>
      </c>
      <c r="AW2440" s="15" t="s">
        <v>36</v>
      </c>
      <c r="AX2440" s="15" t="s">
        <v>87</v>
      </c>
      <c r="AY2440" s="274" t="s">
        <v>170</v>
      </c>
    </row>
    <row r="2441" s="2" customFormat="1" ht="14.4" customHeight="1">
      <c r="A2441" s="39"/>
      <c r="B2441" s="40"/>
      <c r="C2441" s="286" t="s">
        <v>2191</v>
      </c>
      <c r="D2441" s="286" t="s">
        <v>312</v>
      </c>
      <c r="E2441" s="287" t="s">
        <v>2192</v>
      </c>
      <c r="F2441" s="288" t="s">
        <v>2193</v>
      </c>
      <c r="G2441" s="289" t="s">
        <v>175</v>
      </c>
      <c r="H2441" s="290">
        <v>224.68100000000001</v>
      </c>
      <c r="I2441" s="291"/>
      <c r="J2441" s="292">
        <f>ROUND(I2441*H2441,2)</f>
        <v>0</v>
      </c>
      <c r="K2441" s="293"/>
      <c r="L2441" s="294"/>
      <c r="M2441" s="295" t="s">
        <v>1</v>
      </c>
      <c r="N2441" s="296" t="s">
        <v>44</v>
      </c>
      <c r="O2441" s="92"/>
      <c r="P2441" s="238">
        <f>O2441*H2441</f>
        <v>0</v>
      </c>
      <c r="Q2441" s="238">
        <v>0.0126</v>
      </c>
      <c r="R2441" s="238">
        <f>Q2441*H2441</f>
        <v>2.8309806000000002</v>
      </c>
      <c r="S2441" s="238">
        <v>0</v>
      </c>
      <c r="T2441" s="239">
        <f>S2441*H2441</f>
        <v>0</v>
      </c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R2441" s="240" t="s">
        <v>366</v>
      </c>
      <c r="AT2441" s="240" t="s">
        <v>312</v>
      </c>
      <c r="AU2441" s="240" t="s">
        <v>89</v>
      </c>
      <c r="AY2441" s="18" t="s">
        <v>170</v>
      </c>
      <c r="BE2441" s="241">
        <f>IF(N2441="základní",J2441,0)</f>
        <v>0</v>
      </c>
      <c r="BF2441" s="241">
        <f>IF(N2441="snížená",J2441,0)</f>
        <v>0</v>
      </c>
      <c r="BG2441" s="241">
        <f>IF(N2441="zákl. přenesená",J2441,0)</f>
        <v>0</v>
      </c>
      <c r="BH2441" s="241">
        <f>IF(N2441="sníž. přenesená",J2441,0)</f>
        <v>0</v>
      </c>
      <c r="BI2441" s="241">
        <f>IF(N2441="nulová",J2441,0)</f>
        <v>0</v>
      </c>
      <c r="BJ2441" s="18" t="s">
        <v>87</v>
      </c>
      <c r="BK2441" s="241">
        <f>ROUND(I2441*H2441,2)</f>
        <v>0</v>
      </c>
      <c r="BL2441" s="18" t="s">
        <v>273</v>
      </c>
      <c r="BM2441" s="240" t="s">
        <v>2194</v>
      </c>
    </row>
    <row r="2442" s="14" customFormat="1">
      <c r="A2442" s="14"/>
      <c r="B2442" s="253"/>
      <c r="C2442" s="254"/>
      <c r="D2442" s="244" t="s">
        <v>178</v>
      </c>
      <c r="E2442" s="254"/>
      <c r="F2442" s="256" t="s">
        <v>2195</v>
      </c>
      <c r="G2442" s="254"/>
      <c r="H2442" s="257">
        <v>224.68100000000001</v>
      </c>
      <c r="I2442" s="258"/>
      <c r="J2442" s="254"/>
      <c r="K2442" s="254"/>
      <c r="L2442" s="259"/>
      <c r="M2442" s="260"/>
      <c r="N2442" s="261"/>
      <c r="O2442" s="261"/>
      <c r="P2442" s="261"/>
      <c r="Q2442" s="261"/>
      <c r="R2442" s="261"/>
      <c r="S2442" s="261"/>
      <c r="T2442" s="26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3" t="s">
        <v>178</v>
      </c>
      <c r="AU2442" s="263" t="s">
        <v>89</v>
      </c>
      <c r="AV2442" s="14" t="s">
        <v>89</v>
      </c>
      <c r="AW2442" s="14" t="s">
        <v>4</v>
      </c>
      <c r="AX2442" s="14" t="s">
        <v>87</v>
      </c>
      <c r="AY2442" s="263" t="s">
        <v>170</v>
      </c>
    </row>
    <row r="2443" s="2" customFormat="1" ht="14.4" customHeight="1">
      <c r="A2443" s="39"/>
      <c r="B2443" s="40"/>
      <c r="C2443" s="228" t="s">
        <v>2196</v>
      </c>
      <c r="D2443" s="228" t="s">
        <v>172</v>
      </c>
      <c r="E2443" s="229" t="s">
        <v>2197</v>
      </c>
      <c r="F2443" s="230" t="s">
        <v>2198</v>
      </c>
      <c r="G2443" s="231" t="s">
        <v>352</v>
      </c>
      <c r="H2443" s="232">
        <v>158.5</v>
      </c>
      <c r="I2443" s="233"/>
      <c r="J2443" s="234">
        <f>ROUND(I2443*H2443,2)</f>
        <v>0</v>
      </c>
      <c r="K2443" s="235"/>
      <c r="L2443" s="45"/>
      <c r="M2443" s="236" t="s">
        <v>1</v>
      </c>
      <c r="N2443" s="237" t="s">
        <v>44</v>
      </c>
      <c r="O2443" s="92"/>
      <c r="P2443" s="238">
        <f>O2443*H2443</f>
        <v>0</v>
      </c>
      <c r="Q2443" s="238">
        <v>0.00055000000000000003</v>
      </c>
      <c r="R2443" s="238">
        <f>Q2443*H2443</f>
        <v>0.087175000000000002</v>
      </c>
      <c r="S2443" s="238">
        <v>0</v>
      </c>
      <c r="T2443" s="239">
        <f>S2443*H2443</f>
        <v>0</v>
      </c>
      <c r="U2443" s="39"/>
      <c r="V2443" s="39"/>
      <c r="W2443" s="39"/>
      <c r="X2443" s="39"/>
      <c r="Y2443" s="39"/>
      <c r="Z2443" s="39"/>
      <c r="AA2443" s="39"/>
      <c r="AB2443" s="39"/>
      <c r="AC2443" s="39"/>
      <c r="AD2443" s="39"/>
      <c r="AE2443" s="39"/>
      <c r="AR2443" s="240" t="s">
        <v>273</v>
      </c>
      <c r="AT2443" s="240" t="s">
        <v>172</v>
      </c>
      <c r="AU2443" s="240" t="s">
        <v>89</v>
      </c>
      <c r="AY2443" s="18" t="s">
        <v>170</v>
      </c>
      <c r="BE2443" s="241">
        <f>IF(N2443="základní",J2443,0)</f>
        <v>0</v>
      </c>
      <c r="BF2443" s="241">
        <f>IF(N2443="snížená",J2443,0)</f>
        <v>0</v>
      </c>
      <c r="BG2443" s="241">
        <f>IF(N2443="zákl. přenesená",J2443,0)</f>
        <v>0</v>
      </c>
      <c r="BH2443" s="241">
        <f>IF(N2443="sníž. přenesená",J2443,0)</f>
        <v>0</v>
      </c>
      <c r="BI2443" s="241">
        <f>IF(N2443="nulová",J2443,0)</f>
        <v>0</v>
      </c>
      <c r="BJ2443" s="18" t="s">
        <v>87</v>
      </c>
      <c r="BK2443" s="241">
        <f>ROUND(I2443*H2443,2)</f>
        <v>0</v>
      </c>
      <c r="BL2443" s="18" t="s">
        <v>273</v>
      </c>
      <c r="BM2443" s="240" t="s">
        <v>2199</v>
      </c>
    </row>
    <row r="2444" s="13" customFormat="1">
      <c r="A2444" s="13"/>
      <c r="B2444" s="242"/>
      <c r="C2444" s="243"/>
      <c r="D2444" s="244" t="s">
        <v>178</v>
      </c>
      <c r="E2444" s="245" t="s">
        <v>1</v>
      </c>
      <c r="F2444" s="246" t="s">
        <v>524</v>
      </c>
      <c r="G2444" s="243"/>
      <c r="H2444" s="245" t="s">
        <v>1</v>
      </c>
      <c r="I2444" s="247"/>
      <c r="J2444" s="243"/>
      <c r="K2444" s="243"/>
      <c r="L2444" s="248"/>
      <c r="M2444" s="249"/>
      <c r="N2444" s="250"/>
      <c r="O2444" s="250"/>
      <c r="P2444" s="250"/>
      <c r="Q2444" s="250"/>
      <c r="R2444" s="250"/>
      <c r="S2444" s="250"/>
      <c r="T2444" s="251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52" t="s">
        <v>178</v>
      </c>
      <c r="AU2444" s="252" t="s">
        <v>89</v>
      </c>
      <c r="AV2444" s="13" t="s">
        <v>87</v>
      </c>
      <c r="AW2444" s="13" t="s">
        <v>36</v>
      </c>
      <c r="AX2444" s="13" t="s">
        <v>79</v>
      </c>
      <c r="AY2444" s="252" t="s">
        <v>170</v>
      </c>
    </row>
    <row r="2445" s="13" customFormat="1">
      <c r="A2445" s="13"/>
      <c r="B2445" s="242"/>
      <c r="C2445" s="243"/>
      <c r="D2445" s="244" t="s">
        <v>178</v>
      </c>
      <c r="E2445" s="245" t="s">
        <v>1</v>
      </c>
      <c r="F2445" s="246" t="s">
        <v>2200</v>
      </c>
      <c r="G2445" s="243"/>
      <c r="H2445" s="245" t="s">
        <v>1</v>
      </c>
      <c r="I2445" s="247"/>
      <c r="J2445" s="243"/>
      <c r="K2445" s="243"/>
      <c r="L2445" s="248"/>
      <c r="M2445" s="249"/>
      <c r="N2445" s="250"/>
      <c r="O2445" s="250"/>
      <c r="P2445" s="250"/>
      <c r="Q2445" s="250"/>
      <c r="R2445" s="250"/>
      <c r="S2445" s="250"/>
      <c r="T2445" s="251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52" t="s">
        <v>178</v>
      </c>
      <c r="AU2445" s="252" t="s">
        <v>89</v>
      </c>
      <c r="AV2445" s="13" t="s">
        <v>87</v>
      </c>
      <c r="AW2445" s="13" t="s">
        <v>36</v>
      </c>
      <c r="AX2445" s="13" t="s">
        <v>79</v>
      </c>
      <c r="AY2445" s="252" t="s">
        <v>170</v>
      </c>
    </row>
    <row r="2446" s="14" customFormat="1">
      <c r="A2446" s="14"/>
      <c r="B2446" s="253"/>
      <c r="C2446" s="254"/>
      <c r="D2446" s="244" t="s">
        <v>178</v>
      </c>
      <c r="E2446" s="255" t="s">
        <v>1</v>
      </c>
      <c r="F2446" s="256" t="s">
        <v>2201</v>
      </c>
      <c r="G2446" s="254"/>
      <c r="H2446" s="257">
        <v>12.5</v>
      </c>
      <c r="I2446" s="258"/>
      <c r="J2446" s="254"/>
      <c r="K2446" s="254"/>
      <c r="L2446" s="259"/>
      <c r="M2446" s="260"/>
      <c r="N2446" s="261"/>
      <c r="O2446" s="261"/>
      <c r="P2446" s="261"/>
      <c r="Q2446" s="261"/>
      <c r="R2446" s="261"/>
      <c r="S2446" s="261"/>
      <c r="T2446" s="262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3" t="s">
        <v>178</v>
      </c>
      <c r="AU2446" s="263" t="s">
        <v>89</v>
      </c>
      <c r="AV2446" s="14" t="s">
        <v>89</v>
      </c>
      <c r="AW2446" s="14" t="s">
        <v>36</v>
      </c>
      <c r="AX2446" s="14" t="s">
        <v>79</v>
      </c>
      <c r="AY2446" s="263" t="s">
        <v>170</v>
      </c>
    </row>
    <row r="2447" s="14" customFormat="1">
      <c r="A2447" s="14"/>
      <c r="B2447" s="253"/>
      <c r="C2447" s="254"/>
      <c r="D2447" s="244" t="s">
        <v>178</v>
      </c>
      <c r="E2447" s="255" t="s">
        <v>1</v>
      </c>
      <c r="F2447" s="256" t="s">
        <v>2202</v>
      </c>
      <c r="G2447" s="254"/>
      <c r="H2447" s="257">
        <v>22</v>
      </c>
      <c r="I2447" s="258"/>
      <c r="J2447" s="254"/>
      <c r="K2447" s="254"/>
      <c r="L2447" s="259"/>
      <c r="M2447" s="260"/>
      <c r="N2447" s="261"/>
      <c r="O2447" s="261"/>
      <c r="P2447" s="261"/>
      <c r="Q2447" s="261"/>
      <c r="R2447" s="261"/>
      <c r="S2447" s="261"/>
      <c r="T2447" s="262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63" t="s">
        <v>178</v>
      </c>
      <c r="AU2447" s="263" t="s">
        <v>89</v>
      </c>
      <c r="AV2447" s="14" t="s">
        <v>89</v>
      </c>
      <c r="AW2447" s="14" t="s">
        <v>36</v>
      </c>
      <c r="AX2447" s="14" t="s">
        <v>79</v>
      </c>
      <c r="AY2447" s="263" t="s">
        <v>170</v>
      </c>
    </row>
    <row r="2448" s="13" customFormat="1">
      <c r="A2448" s="13"/>
      <c r="B2448" s="242"/>
      <c r="C2448" s="243"/>
      <c r="D2448" s="244" t="s">
        <v>178</v>
      </c>
      <c r="E2448" s="245" t="s">
        <v>1</v>
      </c>
      <c r="F2448" s="246" t="s">
        <v>2175</v>
      </c>
      <c r="G2448" s="243"/>
      <c r="H2448" s="245" t="s">
        <v>1</v>
      </c>
      <c r="I2448" s="247"/>
      <c r="J2448" s="243"/>
      <c r="K2448" s="243"/>
      <c r="L2448" s="248"/>
      <c r="M2448" s="249"/>
      <c r="N2448" s="250"/>
      <c r="O2448" s="250"/>
      <c r="P2448" s="250"/>
      <c r="Q2448" s="250"/>
      <c r="R2448" s="250"/>
      <c r="S2448" s="250"/>
      <c r="T2448" s="251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52" t="s">
        <v>178</v>
      </c>
      <c r="AU2448" s="252" t="s">
        <v>89</v>
      </c>
      <c r="AV2448" s="13" t="s">
        <v>87</v>
      </c>
      <c r="AW2448" s="13" t="s">
        <v>36</v>
      </c>
      <c r="AX2448" s="13" t="s">
        <v>79</v>
      </c>
      <c r="AY2448" s="252" t="s">
        <v>170</v>
      </c>
    </row>
    <row r="2449" s="14" customFormat="1">
      <c r="A2449" s="14"/>
      <c r="B2449" s="253"/>
      <c r="C2449" s="254"/>
      <c r="D2449" s="244" t="s">
        <v>178</v>
      </c>
      <c r="E2449" s="255" t="s">
        <v>1</v>
      </c>
      <c r="F2449" s="256" t="s">
        <v>2203</v>
      </c>
      <c r="G2449" s="254"/>
      <c r="H2449" s="257">
        <v>10.800000000000001</v>
      </c>
      <c r="I2449" s="258"/>
      <c r="J2449" s="254"/>
      <c r="K2449" s="254"/>
      <c r="L2449" s="259"/>
      <c r="M2449" s="260"/>
      <c r="N2449" s="261"/>
      <c r="O2449" s="261"/>
      <c r="P2449" s="261"/>
      <c r="Q2449" s="261"/>
      <c r="R2449" s="261"/>
      <c r="S2449" s="261"/>
      <c r="T2449" s="262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63" t="s">
        <v>178</v>
      </c>
      <c r="AU2449" s="263" t="s">
        <v>89</v>
      </c>
      <c r="AV2449" s="14" t="s">
        <v>89</v>
      </c>
      <c r="AW2449" s="14" t="s">
        <v>36</v>
      </c>
      <c r="AX2449" s="14" t="s">
        <v>79</v>
      </c>
      <c r="AY2449" s="263" t="s">
        <v>170</v>
      </c>
    </row>
    <row r="2450" s="13" customFormat="1">
      <c r="A2450" s="13"/>
      <c r="B2450" s="242"/>
      <c r="C2450" s="243"/>
      <c r="D2450" s="244" t="s">
        <v>178</v>
      </c>
      <c r="E2450" s="245" t="s">
        <v>1</v>
      </c>
      <c r="F2450" s="246" t="s">
        <v>2204</v>
      </c>
      <c r="G2450" s="243"/>
      <c r="H2450" s="245" t="s">
        <v>1</v>
      </c>
      <c r="I2450" s="247"/>
      <c r="J2450" s="243"/>
      <c r="K2450" s="243"/>
      <c r="L2450" s="248"/>
      <c r="M2450" s="249"/>
      <c r="N2450" s="250"/>
      <c r="O2450" s="250"/>
      <c r="P2450" s="250"/>
      <c r="Q2450" s="250"/>
      <c r="R2450" s="250"/>
      <c r="S2450" s="250"/>
      <c r="T2450" s="251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52" t="s">
        <v>178</v>
      </c>
      <c r="AU2450" s="252" t="s">
        <v>89</v>
      </c>
      <c r="AV2450" s="13" t="s">
        <v>87</v>
      </c>
      <c r="AW2450" s="13" t="s">
        <v>36</v>
      </c>
      <c r="AX2450" s="13" t="s">
        <v>79</v>
      </c>
      <c r="AY2450" s="252" t="s">
        <v>170</v>
      </c>
    </row>
    <row r="2451" s="14" customFormat="1">
      <c r="A2451" s="14"/>
      <c r="B2451" s="253"/>
      <c r="C2451" s="254"/>
      <c r="D2451" s="244" t="s">
        <v>178</v>
      </c>
      <c r="E2451" s="255" t="s">
        <v>1</v>
      </c>
      <c r="F2451" s="256" t="s">
        <v>2205</v>
      </c>
      <c r="G2451" s="254"/>
      <c r="H2451" s="257">
        <v>38.149999999999999</v>
      </c>
      <c r="I2451" s="258"/>
      <c r="J2451" s="254"/>
      <c r="K2451" s="254"/>
      <c r="L2451" s="259"/>
      <c r="M2451" s="260"/>
      <c r="N2451" s="261"/>
      <c r="O2451" s="261"/>
      <c r="P2451" s="261"/>
      <c r="Q2451" s="261"/>
      <c r="R2451" s="261"/>
      <c r="S2451" s="261"/>
      <c r="T2451" s="26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63" t="s">
        <v>178</v>
      </c>
      <c r="AU2451" s="263" t="s">
        <v>89</v>
      </c>
      <c r="AV2451" s="14" t="s">
        <v>89</v>
      </c>
      <c r="AW2451" s="14" t="s">
        <v>36</v>
      </c>
      <c r="AX2451" s="14" t="s">
        <v>79</v>
      </c>
      <c r="AY2451" s="263" t="s">
        <v>170</v>
      </c>
    </row>
    <row r="2452" s="16" customFormat="1">
      <c r="A2452" s="16"/>
      <c r="B2452" s="275"/>
      <c r="C2452" s="276"/>
      <c r="D2452" s="244" t="s">
        <v>178</v>
      </c>
      <c r="E2452" s="277" t="s">
        <v>1</v>
      </c>
      <c r="F2452" s="278" t="s">
        <v>221</v>
      </c>
      <c r="G2452" s="276"/>
      <c r="H2452" s="279">
        <v>83.450000000000003</v>
      </c>
      <c r="I2452" s="280"/>
      <c r="J2452" s="276"/>
      <c r="K2452" s="276"/>
      <c r="L2452" s="281"/>
      <c r="M2452" s="282"/>
      <c r="N2452" s="283"/>
      <c r="O2452" s="283"/>
      <c r="P2452" s="283"/>
      <c r="Q2452" s="283"/>
      <c r="R2452" s="283"/>
      <c r="S2452" s="283"/>
      <c r="T2452" s="284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T2452" s="285" t="s">
        <v>178</v>
      </c>
      <c r="AU2452" s="285" t="s">
        <v>89</v>
      </c>
      <c r="AV2452" s="16" t="s">
        <v>189</v>
      </c>
      <c r="AW2452" s="16" t="s">
        <v>36</v>
      </c>
      <c r="AX2452" s="16" t="s">
        <v>79</v>
      </c>
      <c r="AY2452" s="285" t="s">
        <v>170</v>
      </c>
    </row>
    <row r="2453" s="13" customFormat="1">
      <c r="A2453" s="13"/>
      <c r="B2453" s="242"/>
      <c r="C2453" s="243"/>
      <c r="D2453" s="244" t="s">
        <v>178</v>
      </c>
      <c r="E2453" s="245" t="s">
        <v>1</v>
      </c>
      <c r="F2453" s="246" t="s">
        <v>577</v>
      </c>
      <c r="G2453" s="243"/>
      <c r="H2453" s="245" t="s">
        <v>1</v>
      </c>
      <c r="I2453" s="247"/>
      <c r="J2453" s="243"/>
      <c r="K2453" s="243"/>
      <c r="L2453" s="248"/>
      <c r="M2453" s="249"/>
      <c r="N2453" s="250"/>
      <c r="O2453" s="250"/>
      <c r="P2453" s="250"/>
      <c r="Q2453" s="250"/>
      <c r="R2453" s="250"/>
      <c r="S2453" s="250"/>
      <c r="T2453" s="251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52" t="s">
        <v>178</v>
      </c>
      <c r="AU2453" s="252" t="s">
        <v>89</v>
      </c>
      <c r="AV2453" s="13" t="s">
        <v>87</v>
      </c>
      <c r="AW2453" s="13" t="s">
        <v>36</v>
      </c>
      <c r="AX2453" s="13" t="s">
        <v>79</v>
      </c>
      <c r="AY2453" s="252" t="s">
        <v>170</v>
      </c>
    </row>
    <row r="2454" s="13" customFormat="1">
      <c r="A2454" s="13"/>
      <c r="B2454" s="242"/>
      <c r="C2454" s="243"/>
      <c r="D2454" s="244" t="s">
        <v>178</v>
      </c>
      <c r="E2454" s="245" t="s">
        <v>1</v>
      </c>
      <c r="F2454" s="246" t="s">
        <v>2206</v>
      </c>
      <c r="G2454" s="243"/>
      <c r="H2454" s="245" t="s">
        <v>1</v>
      </c>
      <c r="I2454" s="247"/>
      <c r="J2454" s="243"/>
      <c r="K2454" s="243"/>
      <c r="L2454" s="248"/>
      <c r="M2454" s="249"/>
      <c r="N2454" s="250"/>
      <c r="O2454" s="250"/>
      <c r="P2454" s="250"/>
      <c r="Q2454" s="250"/>
      <c r="R2454" s="250"/>
      <c r="S2454" s="250"/>
      <c r="T2454" s="251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52" t="s">
        <v>178</v>
      </c>
      <c r="AU2454" s="252" t="s">
        <v>89</v>
      </c>
      <c r="AV2454" s="13" t="s">
        <v>87</v>
      </c>
      <c r="AW2454" s="13" t="s">
        <v>36</v>
      </c>
      <c r="AX2454" s="13" t="s">
        <v>79</v>
      </c>
      <c r="AY2454" s="252" t="s">
        <v>170</v>
      </c>
    </row>
    <row r="2455" s="14" customFormat="1">
      <c r="A2455" s="14"/>
      <c r="B2455" s="253"/>
      <c r="C2455" s="254"/>
      <c r="D2455" s="244" t="s">
        <v>178</v>
      </c>
      <c r="E2455" s="255" t="s">
        <v>1</v>
      </c>
      <c r="F2455" s="256" t="s">
        <v>2207</v>
      </c>
      <c r="G2455" s="254"/>
      <c r="H2455" s="257">
        <v>39.600000000000001</v>
      </c>
      <c r="I2455" s="258"/>
      <c r="J2455" s="254"/>
      <c r="K2455" s="254"/>
      <c r="L2455" s="259"/>
      <c r="M2455" s="260"/>
      <c r="N2455" s="261"/>
      <c r="O2455" s="261"/>
      <c r="P2455" s="261"/>
      <c r="Q2455" s="261"/>
      <c r="R2455" s="261"/>
      <c r="S2455" s="261"/>
      <c r="T2455" s="26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3" t="s">
        <v>178</v>
      </c>
      <c r="AU2455" s="263" t="s">
        <v>89</v>
      </c>
      <c r="AV2455" s="14" t="s">
        <v>89</v>
      </c>
      <c r="AW2455" s="14" t="s">
        <v>36</v>
      </c>
      <c r="AX2455" s="14" t="s">
        <v>79</v>
      </c>
      <c r="AY2455" s="263" t="s">
        <v>170</v>
      </c>
    </row>
    <row r="2456" s="13" customFormat="1">
      <c r="A2456" s="13"/>
      <c r="B2456" s="242"/>
      <c r="C2456" s="243"/>
      <c r="D2456" s="244" t="s">
        <v>178</v>
      </c>
      <c r="E2456" s="245" t="s">
        <v>1</v>
      </c>
      <c r="F2456" s="246" t="s">
        <v>2208</v>
      </c>
      <c r="G2456" s="243"/>
      <c r="H2456" s="245" t="s">
        <v>1</v>
      </c>
      <c r="I2456" s="247"/>
      <c r="J2456" s="243"/>
      <c r="K2456" s="243"/>
      <c r="L2456" s="248"/>
      <c r="M2456" s="249"/>
      <c r="N2456" s="250"/>
      <c r="O2456" s="250"/>
      <c r="P2456" s="250"/>
      <c r="Q2456" s="250"/>
      <c r="R2456" s="250"/>
      <c r="S2456" s="250"/>
      <c r="T2456" s="251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2" t="s">
        <v>178</v>
      </c>
      <c r="AU2456" s="252" t="s">
        <v>89</v>
      </c>
      <c r="AV2456" s="13" t="s">
        <v>87</v>
      </c>
      <c r="AW2456" s="13" t="s">
        <v>36</v>
      </c>
      <c r="AX2456" s="13" t="s">
        <v>79</v>
      </c>
      <c r="AY2456" s="252" t="s">
        <v>170</v>
      </c>
    </row>
    <row r="2457" s="14" customFormat="1">
      <c r="A2457" s="14"/>
      <c r="B2457" s="253"/>
      <c r="C2457" s="254"/>
      <c r="D2457" s="244" t="s">
        <v>178</v>
      </c>
      <c r="E2457" s="255" t="s">
        <v>1</v>
      </c>
      <c r="F2457" s="256" t="s">
        <v>2209</v>
      </c>
      <c r="G2457" s="254"/>
      <c r="H2457" s="257">
        <v>28.800000000000001</v>
      </c>
      <c r="I2457" s="258"/>
      <c r="J2457" s="254"/>
      <c r="K2457" s="254"/>
      <c r="L2457" s="259"/>
      <c r="M2457" s="260"/>
      <c r="N2457" s="261"/>
      <c r="O2457" s="261"/>
      <c r="P2457" s="261"/>
      <c r="Q2457" s="261"/>
      <c r="R2457" s="261"/>
      <c r="S2457" s="261"/>
      <c r="T2457" s="26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3" t="s">
        <v>178</v>
      </c>
      <c r="AU2457" s="263" t="s">
        <v>89</v>
      </c>
      <c r="AV2457" s="14" t="s">
        <v>89</v>
      </c>
      <c r="AW2457" s="14" t="s">
        <v>36</v>
      </c>
      <c r="AX2457" s="14" t="s">
        <v>79</v>
      </c>
      <c r="AY2457" s="263" t="s">
        <v>170</v>
      </c>
    </row>
    <row r="2458" s="13" customFormat="1">
      <c r="A2458" s="13"/>
      <c r="B2458" s="242"/>
      <c r="C2458" s="243"/>
      <c r="D2458" s="244" t="s">
        <v>178</v>
      </c>
      <c r="E2458" s="245" t="s">
        <v>1</v>
      </c>
      <c r="F2458" s="246" t="s">
        <v>2210</v>
      </c>
      <c r="G2458" s="243"/>
      <c r="H2458" s="245" t="s">
        <v>1</v>
      </c>
      <c r="I2458" s="247"/>
      <c r="J2458" s="243"/>
      <c r="K2458" s="243"/>
      <c r="L2458" s="248"/>
      <c r="M2458" s="249"/>
      <c r="N2458" s="250"/>
      <c r="O2458" s="250"/>
      <c r="P2458" s="250"/>
      <c r="Q2458" s="250"/>
      <c r="R2458" s="250"/>
      <c r="S2458" s="250"/>
      <c r="T2458" s="251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52" t="s">
        <v>178</v>
      </c>
      <c r="AU2458" s="252" t="s">
        <v>89</v>
      </c>
      <c r="AV2458" s="13" t="s">
        <v>87</v>
      </c>
      <c r="AW2458" s="13" t="s">
        <v>36</v>
      </c>
      <c r="AX2458" s="13" t="s">
        <v>79</v>
      </c>
      <c r="AY2458" s="252" t="s">
        <v>170</v>
      </c>
    </row>
    <row r="2459" s="14" customFormat="1">
      <c r="A2459" s="14"/>
      <c r="B2459" s="253"/>
      <c r="C2459" s="254"/>
      <c r="D2459" s="244" t="s">
        <v>178</v>
      </c>
      <c r="E2459" s="255" t="s">
        <v>1</v>
      </c>
      <c r="F2459" s="256" t="s">
        <v>2211</v>
      </c>
      <c r="G2459" s="254"/>
      <c r="H2459" s="257">
        <v>5.1500000000000004</v>
      </c>
      <c r="I2459" s="258"/>
      <c r="J2459" s="254"/>
      <c r="K2459" s="254"/>
      <c r="L2459" s="259"/>
      <c r="M2459" s="260"/>
      <c r="N2459" s="261"/>
      <c r="O2459" s="261"/>
      <c r="P2459" s="261"/>
      <c r="Q2459" s="261"/>
      <c r="R2459" s="261"/>
      <c r="S2459" s="261"/>
      <c r="T2459" s="26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3" t="s">
        <v>178</v>
      </c>
      <c r="AU2459" s="263" t="s">
        <v>89</v>
      </c>
      <c r="AV2459" s="14" t="s">
        <v>89</v>
      </c>
      <c r="AW2459" s="14" t="s">
        <v>36</v>
      </c>
      <c r="AX2459" s="14" t="s">
        <v>79</v>
      </c>
      <c r="AY2459" s="263" t="s">
        <v>170</v>
      </c>
    </row>
    <row r="2460" s="16" customFormat="1">
      <c r="A2460" s="16"/>
      <c r="B2460" s="275"/>
      <c r="C2460" s="276"/>
      <c r="D2460" s="244" t="s">
        <v>178</v>
      </c>
      <c r="E2460" s="277" t="s">
        <v>1</v>
      </c>
      <c r="F2460" s="278" t="s">
        <v>221</v>
      </c>
      <c r="G2460" s="276"/>
      <c r="H2460" s="279">
        <v>73.549999999999997</v>
      </c>
      <c r="I2460" s="280"/>
      <c r="J2460" s="276"/>
      <c r="K2460" s="276"/>
      <c r="L2460" s="281"/>
      <c r="M2460" s="282"/>
      <c r="N2460" s="283"/>
      <c r="O2460" s="283"/>
      <c r="P2460" s="283"/>
      <c r="Q2460" s="283"/>
      <c r="R2460" s="283"/>
      <c r="S2460" s="283"/>
      <c r="T2460" s="284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T2460" s="285" t="s">
        <v>178</v>
      </c>
      <c r="AU2460" s="285" t="s">
        <v>89</v>
      </c>
      <c r="AV2460" s="16" t="s">
        <v>189</v>
      </c>
      <c r="AW2460" s="16" t="s">
        <v>36</v>
      </c>
      <c r="AX2460" s="16" t="s">
        <v>79</v>
      </c>
      <c r="AY2460" s="285" t="s">
        <v>170</v>
      </c>
    </row>
    <row r="2461" s="13" customFormat="1">
      <c r="A2461" s="13"/>
      <c r="B2461" s="242"/>
      <c r="C2461" s="243"/>
      <c r="D2461" s="244" t="s">
        <v>178</v>
      </c>
      <c r="E2461" s="245" t="s">
        <v>1</v>
      </c>
      <c r="F2461" s="246" t="s">
        <v>582</v>
      </c>
      <c r="G2461" s="243"/>
      <c r="H2461" s="245" t="s">
        <v>1</v>
      </c>
      <c r="I2461" s="247"/>
      <c r="J2461" s="243"/>
      <c r="K2461" s="243"/>
      <c r="L2461" s="248"/>
      <c r="M2461" s="249"/>
      <c r="N2461" s="250"/>
      <c r="O2461" s="250"/>
      <c r="P2461" s="250"/>
      <c r="Q2461" s="250"/>
      <c r="R2461" s="250"/>
      <c r="S2461" s="250"/>
      <c r="T2461" s="251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52" t="s">
        <v>178</v>
      </c>
      <c r="AU2461" s="252" t="s">
        <v>89</v>
      </c>
      <c r="AV2461" s="13" t="s">
        <v>87</v>
      </c>
      <c r="AW2461" s="13" t="s">
        <v>36</v>
      </c>
      <c r="AX2461" s="13" t="s">
        <v>79</v>
      </c>
      <c r="AY2461" s="252" t="s">
        <v>170</v>
      </c>
    </row>
    <row r="2462" s="14" customFormat="1">
      <c r="A2462" s="14"/>
      <c r="B2462" s="253"/>
      <c r="C2462" s="254"/>
      <c r="D2462" s="244" t="s">
        <v>178</v>
      </c>
      <c r="E2462" s="255" t="s">
        <v>1</v>
      </c>
      <c r="F2462" s="256" t="s">
        <v>2212</v>
      </c>
      <c r="G2462" s="254"/>
      <c r="H2462" s="257">
        <v>1.5</v>
      </c>
      <c r="I2462" s="258"/>
      <c r="J2462" s="254"/>
      <c r="K2462" s="254"/>
      <c r="L2462" s="259"/>
      <c r="M2462" s="260"/>
      <c r="N2462" s="261"/>
      <c r="O2462" s="261"/>
      <c r="P2462" s="261"/>
      <c r="Q2462" s="261"/>
      <c r="R2462" s="261"/>
      <c r="S2462" s="261"/>
      <c r="T2462" s="262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3" t="s">
        <v>178</v>
      </c>
      <c r="AU2462" s="263" t="s">
        <v>89</v>
      </c>
      <c r="AV2462" s="14" t="s">
        <v>89</v>
      </c>
      <c r="AW2462" s="14" t="s">
        <v>36</v>
      </c>
      <c r="AX2462" s="14" t="s">
        <v>79</v>
      </c>
      <c r="AY2462" s="263" t="s">
        <v>170</v>
      </c>
    </row>
    <row r="2463" s="16" customFormat="1">
      <c r="A2463" s="16"/>
      <c r="B2463" s="275"/>
      <c r="C2463" s="276"/>
      <c r="D2463" s="244" t="s">
        <v>178</v>
      </c>
      <c r="E2463" s="277" t="s">
        <v>1</v>
      </c>
      <c r="F2463" s="278" t="s">
        <v>221</v>
      </c>
      <c r="G2463" s="276"/>
      <c r="H2463" s="279">
        <v>1.5</v>
      </c>
      <c r="I2463" s="280"/>
      <c r="J2463" s="276"/>
      <c r="K2463" s="276"/>
      <c r="L2463" s="281"/>
      <c r="M2463" s="282"/>
      <c r="N2463" s="283"/>
      <c r="O2463" s="283"/>
      <c r="P2463" s="283"/>
      <c r="Q2463" s="283"/>
      <c r="R2463" s="283"/>
      <c r="S2463" s="283"/>
      <c r="T2463" s="284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T2463" s="285" t="s">
        <v>178</v>
      </c>
      <c r="AU2463" s="285" t="s">
        <v>89</v>
      </c>
      <c r="AV2463" s="16" t="s">
        <v>189</v>
      </c>
      <c r="AW2463" s="16" t="s">
        <v>36</v>
      </c>
      <c r="AX2463" s="16" t="s">
        <v>79</v>
      </c>
      <c r="AY2463" s="285" t="s">
        <v>170</v>
      </c>
    </row>
    <row r="2464" s="15" customFormat="1">
      <c r="A2464" s="15"/>
      <c r="B2464" s="264"/>
      <c r="C2464" s="265"/>
      <c r="D2464" s="244" t="s">
        <v>178</v>
      </c>
      <c r="E2464" s="266" t="s">
        <v>1</v>
      </c>
      <c r="F2464" s="267" t="s">
        <v>183</v>
      </c>
      <c r="G2464" s="265"/>
      <c r="H2464" s="268">
        <v>158.5</v>
      </c>
      <c r="I2464" s="269"/>
      <c r="J2464" s="265"/>
      <c r="K2464" s="265"/>
      <c r="L2464" s="270"/>
      <c r="M2464" s="271"/>
      <c r="N2464" s="272"/>
      <c r="O2464" s="272"/>
      <c r="P2464" s="272"/>
      <c r="Q2464" s="272"/>
      <c r="R2464" s="272"/>
      <c r="S2464" s="272"/>
      <c r="T2464" s="273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74" t="s">
        <v>178</v>
      </c>
      <c r="AU2464" s="274" t="s">
        <v>89</v>
      </c>
      <c r="AV2464" s="15" t="s">
        <v>176</v>
      </c>
      <c r="AW2464" s="15" t="s">
        <v>36</v>
      </c>
      <c r="AX2464" s="15" t="s">
        <v>87</v>
      </c>
      <c r="AY2464" s="274" t="s">
        <v>170</v>
      </c>
    </row>
    <row r="2465" s="2" customFormat="1" ht="14.4" customHeight="1">
      <c r="A2465" s="39"/>
      <c r="B2465" s="40"/>
      <c r="C2465" s="228" t="s">
        <v>2213</v>
      </c>
      <c r="D2465" s="228" t="s">
        <v>172</v>
      </c>
      <c r="E2465" s="229" t="s">
        <v>2214</v>
      </c>
      <c r="F2465" s="230" t="s">
        <v>2215</v>
      </c>
      <c r="G2465" s="231" t="s">
        <v>352</v>
      </c>
      <c r="H2465" s="232">
        <v>9</v>
      </c>
      <c r="I2465" s="233"/>
      <c r="J2465" s="234">
        <f>ROUND(I2465*H2465,2)</f>
        <v>0</v>
      </c>
      <c r="K2465" s="235"/>
      <c r="L2465" s="45"/>
      <c r="M2465" s="236" t="s">
        <v>1</v>
      </c>
      <c r="N2465" s="237" t="s">
        <v>44</v>
      </c>
      <c r="O2465" s="92"/>
      <c r="P2465" s="238">
        <f>O2465*H2465</f>
        <v>0</v>
      </c>
      <c r="Q2465" s="238">
        <v>0.00050000000000000001</v>
      </c>
      <c r="R2465" s="238">
        <f>Q2465*H2465</f>
        <v>0.0045000000000000005</v>
      </c>
      <c r="S2465" s="238">
        <v>0</v>
      </c>
      <c r="T2465" s="239">
        <f>S2465*H2465</f>
        <v>0</v>
      </c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39"/>
      <c r="AE2465" s="39"/>
      <c r="AR2465" s="240" t="s">
        <v>273</v>
      </c>
      <c r="AT2465" s="240" t="s">
        <v>172</v>
      </c>
      <c r="AU2465" s="240" t="s">
        <v>89</v>
      </c>
      <c r="AY2465" s="18" t="s">
        <v>170</v>
      </c>
      <c r="BE2465" s="241">
        <f>IF(N2465="základní",J2465,0)</f>
        <v>0</v>
      </c>
      <c r="BF2465" s="241">
        <f>IF(N2465="snížená",J2465,0)</f>
        <v>0</v>
      </c>
      <c r="BG2465" s="241">
        <f>IF(N2465="zákl. přenesená",J2465,0)</f>
        <v>0</v>
      </c>
      <c r="BH2465" s="241">
        <f>IF(N2465="sníž. přenesená",J2465,0)</f>
        <v>0</v>
      </c>
      <c r="BI2465" s="241">
        <f>IF(N2465="nulová",J2465,0)</f>
        <v>0</v>
      </c>
      <c r="BJ2465" s="18" t="s">
        <v>87</v>
      </c>
      <c r="BK2465" s="241">
        <f>ROUND(I2465*H2465,2)</f>
        <v>0</v>
      </c>
      <c r="BL2465" s="18" t="s">
        <v>273</v>
      </c>
      <c r="BM2465" s="240" t="s">
        <v>2216</v>
      </c>
    </row>
    <row r="2466" s="13" customFormat="1">
      <c r="A2466" s="13"/>
      <c r="B2466" s="242"/>
      <c r="C2466" s="243"/>
      <c r="D2466" s="244" t="s">
        <v>178</v>
      </c>
      <c r="E2466" s="245" t="s">
        <v>1</v>
      </c>
      <c r="F2466" s="246" t="s">
        <v>524</v>
      </c>
      <c r="G2466" s="243"/>
      <c r="H2466" s="245" t="s">
        <v>1</v>
      </c>
      <c r="I2466" s="247"/>
      <c r="J2466" s="243"/>
      <c r="K2466" s="243"/>
      <c r="L2466" s="248"/>
      <c r="M2466" s="249"/>
      <c r="N2466" s="250"/>
      <c r="O2466" s="250"/>
      <c r="P2466" s="250"/>
      <c r="Q2466" s="250"/>
      <c r="R2466" s="250"/>
      <c r="S2466" s="250"/>
      <c r="T2466" s="25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52" t="s">
        <v>178</v>
      </c>
      <c r="AU2466" s="252" t="s">
        <v>89</v>
      </c>
      <c r="AV2466" s="13" t="s">
        <v>87</v>
      </c>
      <c r="AW2466" s="13" t="s">
        <v>36</v>
      </c>
      <c r="AX2466" s="13" t="s">
        <v>79</v>
      </c>
      <c r="AY2466" s="252" t="s">
        <v>170</v>
      </c>
    </row>
    <row r="2467" s="13" customFormat="1">
      <c r="A2467" s="13"/>
      <c r="B2467" s="242"/>
      <c r="C2467" s="243"/>
      <c r="D2467" s="244" t="s">
        <v>178</v>
      </c>
      <c r="E2467" s="245" t="s">
        <v>1</v>
      </c>
      <c r="F2467" s="246" t="s">
        <v>2171</v>
      </c>
      <c r="G2467" s="243"/>
      <c r="H2467" s="245" t="s">
        <v>1</v>
      </c>
      <c r="I2467" s="247"/>
      <c r="J2467" s="243"/>
      <c r="K2467" s="243"/>
      <c r="L2467" s="248"/>
      <c r="M2467" s="249"/>
      <c r="N2467" s="250"/>
      <c r="O2467" s="250"/>
      <c r="P2467" s="250"/>
      <c r="Q2467" s="250"/>
      <c r="R2467" s="250"/>
      <c r="S2467" s="250"/>
      <c r="T2467" s="251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52" t="s">
        <v>178</v>
      </c>
      <c r="AU2467" s="252" t="s">
        <v>89</v>
      </c>
      <c r="AV2467" s="13" t="s">
        <v>87</v>
      </c>
      <c r="AW2467" s="13" t="s">
        <v>36</v>
      </c>
      <c r="AX2467" s="13" t="s">
        <v>79</v>
      </c>
      <c r="AY2467" s="252" t="s">
        <v>170</v>
      </c>
    </row>
    <row r="2468" s="14" customFormat="1">
      <c r="A2468" s="14"/>
      <c r="B2468" s="253"/>
      <c r="C2468" s="254"/>
      <c r="D2468" s="244" t="s">
        <v>178</v>
      </c>
      <c r="E2468" s="255" t="s">
        <v>1</v>
      </c>
      <c r="F2468" s="256" t="s">
        <v>2217</v>
      </c>
      <c r="G2468" s="254"/>
      <c r="H2468" s="257">
        <v>7.5</v>
      </c>
      <c r="I2468" s="258"/>
      <c r="J2468" s="254"/>
      <c r="K2468" s="254"/>
      <c r="L2468" s="259"/>
      <c r="M2468" s="260"/>
      <c r="N2468" s="261"/>
      <c r="O2468" s="261"/>
      <c r="P2468" s="261"/>
      <c r="Q2468" s="261"/>
      <c r="R2468" s="261"/>
      <c r="S2468" s="261"/>
      <c r="T2468" s="262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3" t="s">
        <v>178</v>
      </c>
      <c r="AU2468" s="263" t="s">
        <v>89</v>
      </c>
      <c r="AV2468" s="14" t="s">
        <v>89</v>
      </c>
      <c r="AW2468" s="14" t="s">
        <v>36</v>
      </c>
      <c r="AX2468" s="14" t="s">
        <v>79</v>
      </c>
      <c r="AY2468" s="263" t="s">
        <v>170</v>
      </c>
    </row>
    <row r="2469" s="16" customFormat="1">
      <c r="A2469" s="16"/>
      <c r="B2469" s="275"/>
      <c r="C2469" s="276"/>
      <c r="D2469" s="244" t="s">
        <v>178</v>
      </c>
      <c r="E2469" s="277" t="s">
        <v>1</v>
      </c>
      <c r="F2469" s="278" t="s">
        <v>221</v>
      </c>
      <c r="G2469" s="276"/>
      <c r="H2469" s="279">
        <v>7.5</v>
      </c>
      <c r="I2469" s="280"/>
      <c r="J2469" s="276"/>
      <c r="K2469" s="276"/>
      <c r="L2469" s="281"/>
      <c r="M2469" s="282"/>
      <c r="N2469" s="283"/>
      <c r="O2469" s="283"/>
      <c r="P2469" s="283"/>
      <c r="Q2469" s="283"/>
      <c r="R2469" s="283"/>
      <c r="S2469" s="283"/>
      <c r="T2469" s="284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T2469" s="285" t="s">
        <v>178</v>
      </c>
      <c r="AU2469" s="285" t="s">
        <v>89</v>
      </c>
      <c r="AV2469" s="16" t="s">
        <v>189</v>
      </c>
      <c r="AW2469" s="16" t="s">
        <v>36</v>
      </c>
      <c r="AX2469" s="16" t="s">
        <v>79</v>
      </c>
      <c r="AY2469" s="285" t="s">
        <v>170</v>
      </c>
    </row>
    <row r="2470" s="13" customFormat="1">
      <c r="A2470" s="13"/>
      <c r="B2470" s="242"/>
      <c r="C2470" s="243"/>
      <c r="D2470" s="244" t="s">
        <v>178</v>
      </c>
      <c r="E2470" s="245" t="s">
        <v>1</v>
      </c>
      <c r="F2470" s="246" t="s">
        <v>582</v>
      </c>
      <c r="G2470" s="243"/>
      <c r="H2470" s="245" t="s">
        <v>1</v>
      </c>
      <c r="I2470" s="247"/>
      <c r="J2470" s="243"/>
      <c r="K2470" s="243"/>
      <c r="L2470" s="248"/>
      <c r="M2470" s="249"/>
      <c r="N2470" s="250"/>
      <c r="O2470" s="250"/>
      <c r="P2470" s="250"/>
      <c r="Q2470" s="250"/>
      <c r="R2470" s="250"/>
      <c r="S2470" s="250"/>
      <c r="T2470" s="25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2" t="s">
        <v>178</v>
      </c>
      <c r="AU2470" s="252" t="s">
        <v>89</v>
      </c>
      <c r="AV2470" s="13" t="s">
        <v>87</v>
      </c>
      <c r="AW2470" s="13" t="s">
        <v>36</v>
      </c>
      <c r="AX2470" s="13" t="s">
        <v>79</v>
      </c>
      <c r="AY2470" s="252" t="s">
        <v>170</v>
      </c>
    </row>
    <row r="2471" s="14" customFormat="1">
      <c r="A2471" s="14"/>
      <c r="B2471" s="253"/>
      <c r="C2471" s="254"/>
      <c r="D2471" s="244" t="s">
        <v>178</v>
      </c>
      <c r="E2471" s="255" t="s">
        <v>1</v>
      </c>
      <c r="F2471" s="256" t="s">
        <v>2212</v>
      </c>
      <c r="G2471" s="254"/>
      <c r="H2471" s="257">
        <v>1.5</v>
      </c>
      <c r="I2471" s="258"/>
      <c r="J2471" s="254"/>
      <c r="K2471" s="254"/>
      <c r="L2471" s="259"/>
      <c r="M2471" s="260"/>
      <c r="N2471" s="261"/>
      <c r="O2471" s="261"/>
      <c r="P2471" s="261"/>
      <c r="Q2471" s="261"/>
      <c r="R2471" s="261"/>
      <c r="S2471" s="261"/>
      <c r="T2471" s="26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3" t="s">
        <v>178</v>
      </c>
      <c r="AU2471" s="263" t="s">
        <v>89</v>
      </c>
      <c r="AV2471" s="14" t="s">
        <v>89</v>
      </c>
      <c r="AW2471" s="14" t="s">
        <v>36</v>
      </c>
      <c r="AX2471" s="14" t="s">
        <v>79</v>
      </c>
      <c r="AY2471" s="263" t="s">
        <v>170</v>
      </c>
    </row>
    <row r="2472" s="16" customFormat="1">
      <c r="A2472" s="16"/>
      <c r="B2472" s="275"/>
      <c r="C2472" s="276"/>
      <c r="D2472" s="244" t="s">
        <v>178</v>
      </c>
      <c r="E2472" s="277" t="s">
        <v>1</v>
      </c>
      <c r="F2472" s="278" t="s">
        <v>221</v>
      </c>
      <c r="G2472" s="276"/>
      <c r="H2472" s="279">
        <v>1.5</v>
      </c>
      <c r="I2472" s="280"/>
      <c r="J2472" s="276"/>
      <c r="K2472" s="276"/>
      <c r="L2472" s="281"/>
      <c r="M2472" s="282"/>
      <c r="N2472" s="283"/>
      <c r="O2472" s="283"/>
      <c r="P2472" s="283"/>
      <c r="Q2472" s="283"/>
      <c r="R2472" s="283"/>
      <c r="S2472" s="283"/>
      <c r="T2472" s="284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T2472" s="285" t="s">
        <v>178</v>
      </c>
      <c r="AU2472" s="285" t="s">
        <v>89</v>
      </c>
      <c r="AV2472" s="16" t="s">
        <v>189</v>
      </c>
      <c r="AW2472" s="16" t="s">
        <v>36</v>
      </c>
      <c r="AX2472" s="16" t="s">
        <v>79</v>
      </c>
      <c r="AY2472" s="285" t="s">
        <v>170</v>
      </c>
    </row>
    <row r="2473" s="15" customFormat="1">
      <c r="A2473" s="15"/>
      <c r="B2473" s="264"/>
      <c r="C2473" s="265"/>
      <c r="D2473" s="244" t="s">
        <v>178</v>
      </c>
      <c r="E2473" s="266" t="s">
        <v>1</v>
      </c>
      <c r="F2473" s="267" t="s">
        <v>183</v>
      </c>
      <c r="G2473" s="265"/>
      <c r="H2473" s="268">
        <v>9</v>
      </c>
      <c r="I2473" s="269"/>
      <c r="J2473" s="265"/>
      <c r="K2473" s="265"/>
      <c r="L2473" s="270"/>
      <c r="M2473" s="271"/>
      <c r="N2473" s="272"/>
      <c r="O2473" s="272"/>
      <c r="P2473" s="272"/>
      <c r="Q2473" s="272"/>
      <c r="R2473" s="272"/>
      <c r="S2473" s="272"/>
      <c r="T2473" s="273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74" t="s">
        <v>178</v>
      </c>
      <c r="AU2473" s="274" t="s">
        <v>89</v>
      </c>
      <c r="AV2473" s="15" t="s">
        <v>176</v>
      </c>
      <c r="AW2473" s="15" t="s">
        <v>36</v>
      </c>
      <c r="AX2473" s="15" t="s">
        <v>87</v>
      </c>
      <c r="AY2473" s="274" t="s">
        <v>170</v>
      </c>
    </row>
    <row r="2474" s="2" customFormat="1" ht="24.15" customHeight="1">
      <c r="A2474" s="39"/>
      <c r="B2474" s="40"/>
      <c r="C2474" s="228" t="s">
        <v>2218</v>
      </c>
      <c r="D2474" s="228" t="s">
        <v>172</v>
      </c>
      <c r="E2474" s="229" t="s">
        <v>2219</v>
      </c>
      <c r="F2474" s="230" t="s">
        <v>2220</v>
      </c>
      <c r="G2474" s="231" t="s">
        <v>175</v>
      </c>
      <c r="H2474" s="232">
        <v>204.255</v>
      </c>
      <c r="I2474" s="233"/>
      <c r="J2474" s="234">
        <f>ROUND(I2474*H2474,2)</f>
        <v>0</v>
      </c>
      <c r="K2474" s="235"/>
      <c r="L2474" s="45"/>
      <c r="M2474" s="236" t="s">
        <v>1</v>
      </c>
      <c r="N2474" s="237" t="s">
        <v>44</v>
      </c>
      <c r="O2474" s="92"/>
      <c r="P2474" s="238">
        <f>O2474*H2474</f>
        <v>0</v>
      </c>
      <c r="Q2474" s="238">
        <v>5.0000000000000002E-05</v>
      </c>
      <c r="R2474" s="238">
        <f>Q2474*H2474</f>
        <v>0.01021275</v>
      </c>
      <c r="S2474" s="238">
        <v>0</v>
      </c>
      <c r="T2474" s="239">
        <f>S2474*H2474</f>
        <v>0</v>
      </c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39"/>
      <c r="AE2474" s="39"/>
      <c r="AR2474" s="240" t="s">
        <v>273</v>
      </c>
      <c r="AT2474" s="240" t="s">
        <v>172</v>
      </c>
      <c r="AU2474" s="240" t="s">
        <v>89</v>
      </c>
      <c r="AY2474" s="18" t="s">
        <v>170</v>
      </c>
      <c r="BE2474" s="241">
        <f>IF(N2474="základní",J2474,0)</f>
        <v>0</v>
      </c>
      <c r="BF2474" s="241">
        <f>IF(N2474="snížená",J2474,0)</f>
        <v>0</v>
      </c>
      <c r="BG2474" s="241">
        <f>IF(N2474="zákl. přenesená",J2474,0)</f>
        <v>0</v>
      </c>
      <c r="BH2474" s="241">
        <f>IF(N2474="sníž. přenesená",J2474,0)</f>
        <v>0</v>
      </c>
      <c r="BI2474" s="241">
        <f>IF(N2474="nulová",J2474,0)</f>
        <v>0</v>
      </c>
      <c r="BJ2474" s="18" t="s">
        <v>87</v>
      </c>
      <c r="BK2474" s="241">
        <f>ROUND(I2474*H2474,2)</f>
        <v>0</v>
      </c>
      <c r="BL2474" s="18" t="s">
        <v>273</v>
      </c>
      <c r="BM2474" s="240" t="s">
        <v>2221</v>
      </c>
    </row>
    <row r="2475" s="13" customFormat="1">
      <c r="A2475" s="13"/>
      <c r="B2475" s="242"/>
      <c r="C2475" s="243"/>
      <c r="D2475" s="244" t="s">
        <v>178</v>
      </c>
      <c r="E2475" s="245" t="s">
        <v>1</v>
      </c>
      <c r="F2475" s="246" t="s">
        <v>524</v>
      </c>
      <c r="G2475" s="243"/>
      <c r="H2475" s="245" t="s">
        <v>1</v>
      </c>
      <c r="I2475" s="247"/>
      <c r="J2475" s="243"/>
      <c r="K2475" s="243"/>
      <c r="L2475" s="248"/>
      <c r="M2475" s="249"/>
      <c r="N2475" s="250"/>
      <c r="O2475" s="250"/>
      <c r="P2475" s="250"/>
      <c r="Q2475" s="250"/>
      <c r="R2475" s="250"/>
      <c r="S2475" s="250"/>
      <c r="T2475" s="251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52" t="s">
        <v>178</v>
      </c>
      <c r="AU2475" s="252" t="s">
        <v>89</v>
      </c>
      <c r="AV2475" s="13" t="s">
        <v>87</v>
      </c>
      <c r="AW2475" s="13" t="s">
        <v>36</v>
      </c>
      <c r="AX2475" s="13" t="s">
        <v>79</v>
      </c>
      <c r="AY2475" s="252" t="s">
        <v>170</v>
      </c>
    </row>
    <row r="2476" s="13" customFormat="1">
      <c r="A2476" s="13"/>
      <c r="B2476" s="242"/>
      <c r="C2476" s="243"/>
      <c r="D2476" s="244" t="s">
        <v>178</v>
      </c>
      <c r="E2476" s="245" t="s">
        <v>1</v>
      </c>
      <c r="F2476" s="246" t="s">
        <v>2171</v>
      </c>
      <c r="G2476" s="243"/>
      <c r="H2476" s="245" t="s">
        <v>1</v>
      </c>
      <c r="I2476" s="247"/>
      <c r="J2476" s="243"/>
      <c r="K2476" s="243"/>
      <c r="L2476" s="248"/>
      <c r="M2476" s="249"/>
      <c r="N2476" s="250"/>
      <c r="O2476" s="250"/>
      <c r="P2476" s="250"/>
      <c r="Q2476" s="250"/>
      <c r="R2476" s="250"/>
      <c r="S2476" s="250"/>
      <c r="T2476" s="25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2" t="s">
        <v>178</v>
      </c>
      <c r="AU2476" s="252" t="s">
        <v>89</v>
      </c>
      <c r="AV2476" s="13" t="s">
        <v>87</v>
      </c>
      <c r="AW2476" s="13" t="s">
        <v>36</v>
      </c>
      <c r="AX2476" s="13" t="s">
        <v>79</v>
      </c>
      <c r="AY2476" s="252" t="s">
        <v>170</v>
      </c>
    </row>
    <row r="2477" s="14" customFormat="1">
      <c r="A2477" s="14"/>
      <c r="B2477" s="253"/>
      <c r="C2477" s="254"/>
      <c r="D2477" s="244" t="s">
        <v>178</v>
      </c>
      <c r="E2477" s="255" t="s">
        <v>1</v>
      </c>
      <c r="F2477" s="256" t="s">
        <v>2172</v>
      </c>
      <c r="G2477" s="254"/>
      <c r="H2477" s="257">
        <v>53.789999999999999</v>
      </c>
      <c r="I2477" s="258"/>
      <c r="J2477" s="254"/>
      <c r="K2477" s="254"/>
      <c r="L2477" s="259"/>
      <c r="M2477" s="260"/>
      <c r="N2477" s="261"/>
      <c r="O2477" s="261"/>
      <c r="P2477" s="261"/>
      <c r="Q2477" s="261"/>
      <c r="R2477" s="261"/>
      <c r="S2477" s="261"/>
      <c r="T2477" s="26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63" t="s">
        <v>178</v>
      </c>
      <c r="AU2477" s="263" t="s">
        <v>89</v>
      </c>
      <c r="AV2477" s="14" t="s">
        <v>89</v>
      </c>
      <c r="AW2477" s="14" t="s">
        <v>36</v>
      </c>
      <c r="AX2477" s="14" t="s">
        <v>79</v>
      </c>
      <c r="AY2477" s="263" t="s">
        <v>170</v>
      </c>
    </row>
    <row r="2478" s="14" customFormat="1">
      <c r="A2478" s="14"/>
      <c r="B2478" s="253"/>
      <c r="C2478" s="254"/>
      <c r="D2478" s="244" t="s">
        <v>178</v>
      </c>
      <c r="E2478" s="255" t="s">
        <v>1</v>
      </c>
      <c r="F2478" s="256" t="s">
        <v>2173</v>
      </c>
      <c r="G2478" s="254"/>
      <c r="H2478" s="257">
        <v>66.125</v>
      </c>
      <c r="I2478" s="258"/>
      <c r="J2478" s="254"/>
      <c r="K2478" s="254"/>
      <c r="L2478" s="259"/>
      <c r="M2478" s="260"/>
      <c r="N2478" s="261"/>
      <c r="O2478" s="261"/>
      <c r="P2478" s="261"/>
      <c r="Q2478" s="261"/>
      <c r="R2478" s="261"/>
      <c r="S2478" s="261"/>
      <c r="T2478" s="262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63" t="s">
        <v>178</v>
      </c>
      <c r="AU2478" s="263" t="s">
        <v>89</v>
      </c>
      <c r="AV2478" s="14" t="s">
        <v>89</v>
      </c>
      <c r="AW2478" s="14" t="s">
        <v>36</v>
      </c>
      <c r="AX2478" s="14" t="s">
        <v>79</v>
      </c>
      <c r="AY2478" s="263" t="s">
        <v>170</v>
      </c>
    </row>
    <row r="2479" s="14" customFormat="1">
      <c r="A2479" s="14"/>
      <c r="B2479" s="253"/>
      <c r="C2479" s="254"/>
      <c r="D2479" s="244" t="s">
        <v>178</v>
      </c>
      <c r="E2479" s="255" t="s">
        <v>1</v>
      </c>
      <c r="F2479" s="256" t="s">
        <v>2174</v>
      </c>
      <c r="G2479" s="254"/>
      <c r="H2479" s="257">
        <v>0.93999999999999995</v>
      </c>
      <c r="I2479" s="258"/>
      <c r="J2479" s="254"/>
      <c r="K2479" s="254"/>
      <c r="L2479" s="259"/>
      <c r="M2479" s="260"/>
      <c r="N2479" s="261"/>
      <c r="O2479" s="261"/>
      <c r="P2479" s="261"/>
      <c r="Q2479" s="261"/>
      <c r="R2479" s="261"/>
      <c r="S2479" s="261"/>
      <c r="T2479" s="26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63" t="s">
        <v>178</v>
      </c>
      <c r="AU2479" s="263" t="s">
        <v>89</v>
      </c>
      <c r="AV2479" s="14" t="s">
        <v>89</v>
      </c>
      <c r="AW2479" s="14" t="s">
        <v>36</v>
      </c>
      <c r="AX2479" s="14" t="s">
        <v>79</v>
      </c>
      <c r="AY2479" s="263" t="s">
        <v>170</v>
      </c>
    </row>
    <row r="2480" s="13" customFormat="1">
      <c r="A2480" s="13"/>
      <c r="B2480" s="242"/>
      <c r="C2480" s="243"/>
      <c r="D2480" s="244" t="s">
        <v>178</v>
      </c>
      <c r="E2480" s="245" t="s">
        <v>1</v>
      </c>
      <c r="F2480" s="246" t="s">
        <v>2175</v>
      </c>
      <c r="G2480" s="243"/>
      <c r="H2480" s="245" t="s">
        <v>1</v>
      </c>
      <c r="I2480" s="247"/>
      <c r="J2480" s="243"/>
      <c r="K2480" s="243"/>
      <c r="L2480" s="248"/>
      <c r="M2480" s="249"/>
      <c r="N2480" s="250"/>
      <c r="O2480" s="250"/>
      <c r="P2480" s="250"/>
      <c r="Q2480" s="250"/>
      <c r="R2480" s="250"/>
      <c r="S2480" s="250"/>
      <c r="T2480" s="25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2" t="s">
        <v>178</v>
      </c>
      <c r="AU2480" s="252" t="s">
        <v>89</v>
      </c>
      <c r="AV2480" s="13" t="s">
        <v>87</v>
      </c>
      <c r="AW2480" s="13" t="s">
        <v>36</v>
      </c>
      <c r="AX2480" s="13" t="s">
        <v>79</v>
      </c>
      <c r="AY2480" s="252" t="s">
        <v>170</v>
      </c>
    </row>
    <row r="2481" s="14" customFormat="1">
      <c r="A2481" s="14"/>
      <c r="B2481" s="253"/>
      <c r="C2481" s="254"/>
      <c r="D2481" s="244" t="s">
        <v>178</v>
      </c>
      <c r="E2481" s="255" t="s">
        <v>1</v>
      </c>
      <c r="F2481" s="256" t="s">
        <v>2176</v>
      </c>
      <c r="G2481" s="254"/>
      <c r="H2481" s="257">
        <v>1.47</v>
      </c>
      <c r="I2481" s="258"/>
      <c r="J2481" s="254"/>
      <c r="K2481" s="254"/>
      <c r="L2481" s="259"/>
      <c r="M2481" s="260"/>
      <c r="N2481" s="261"/>
      <c r="O2481" s="261"/>
      <c r="P2481" s="261"/>
      <c r="Q2481" s="261"/>
      <c r="R2481" s="261"/>
      <c r="S2481" s="261"/>
      <c r="T2481" s="26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63" t="s">
        <v>178</v>
      </c>
      <c r="AU2481" s="263" t="s">
        <v>89</v>
      </c>
      <c r="AV2481" s="14" t="s">
        <v>89</v>
      </c>
      <c r="AW2481" s="14" t="s">
        <v>36</v>
      </c>
      <c r="AX2481" s="14" t="s">
        <v>79</v>
      </c>
      <c r="AY2481" s="263" t="s">
        <v>170</v>
      </c>
    </row>
    <row r="2482" s="14" customFormat="1">
      <c r="A2482" s="14"/>
      <c r="B2482" s="253"/>
      <c r="C2482" s="254"/>
      <c r="D2482" s="244" t="s">
        <v>178</v>
      </c>
      <c r="E2482" s="255" t="s">
        <v>1</v>
      </c>
      <c r="F2482" s="256" t="s">
        <v>2177</v>
      </c>
      <c r="G2482" s="254"/>
      <c r="H2482" s="257">
        <v>1.8899999999999999</v>
      </c>
      <c r="I2482" s="258"/>
      <c r="J2482" s="254"/>
      <c r="K2482" s="254"/>
      <c r="L2482" s="259"/>
      <c r="M2482" s="260"/>
      <c r="N2482" s="261"/>
      <c r="O2482" s="261"/>
      <c r="P2482" s="261"/>
      <c r="Q2482" s="261"/>
      <c r="R2482" s="261"/>
      <c r="S2482" s="261"/>
      <c r="T2482" s="26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63" t="s">
        <v>178</v>
      </c>
      <c r="AU2482" s="263" t="s">
        <v>89</v>
      </c>
      <c r="AV2482" s="14" t="s">
        <v>89</v>
      </c>
      <c r="AW2482" s="14" t="s">
        <v>36</v>
      </c>
      <c r="AX2482" s="14" t="s">
        <v>79</v>
      </c>
      <c r="AY2482" s="263" t="s">
        <v>170</v>
      </c>
    </row>
    <row r="2483" s="16" customFormat="1">
      <c r="A2483" s="16"/>
      <c r="B2483" s="275"/>
      <c r="C2483" s="276"/>
      <c r="D2483" s="244" t="s">
        <v>178</v>
      </c>
      <c r="E2483" s="277" t="s">
        <v>1</v>
      </c>
      <c r="F2483" s="278" t="s">
        <v>221</v>
      </c>
      <c r="G2483" s="276"/>
      <c r="H2483" s="279">
        <v>124.215</v>
      </c>
      <c r="I2483" s="280"/>
      <c r="J2483" s="276"/>
      <c r="K2483" s="276"/>
      <c r="L2483" s="281"/>
      <c r="M2483" s="282"/>
      <c r="N2483" s="283"/>
      <c r="O2483" s="283"/>
      <c r="P2483" s="283"/>
      <c r="Q2483" s="283"/>
      <c r="R2483" s="283"/>
      <c r="S2483" s="283"/>
      <c r="T2483" s="284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85" t="s">
        <v>178</v>
      </c>
      <c r="AU2483" s="285" t="s">
        <v>89</v>
      </c>
      <c r="AV2483" s="16" t="s">
        <v>189</v>
      </c>
      <c r="AW2483" s="16" t="s">
        <v>36</v>
      </c>
      <c r="AX2483" s="16" t="s">
        <v>79</v>
      </c>
      <c r="AY2483" s="285" t="s">
        <v>170</v>
      </c>
    </row>
    <row r="2484" s="13" customFormat="1">
      <c r="A2484" s="13"/>
      <c r="B2484" s="242"/>
      <c r="C2484" s="243"/>
      <c r="D2484" s="244" t="s">
        <v>178</v>
      </c>
      <c r="E2484" s="245" t="s">
        <v>1</v>
      </c>
      <c r="F2484" s="246" t="s">
        <v>577</v>
      </c>
      <c r="G2484" s="243"/>
      <c r="H2484" s="245" t="s">
        <v>1</v>
      </c>
      <c r="I2484" s="247"/>
      <c r="J2484" s="243"/>
      <c r="K2484" s="243"/>
      <c r="L2484" s="248"/>
      <c r="M2484" s="249"/>
      <c r="N2484" s="250"/>
      <c r="O2484" s="250"/>
      <c r="P2484" s="250"/>
      <c r="Q2484" s="250"/>
      <c r="R2484" s="250"/>
      <c r="S2484" s="250"/>
      <c r="T2484" s="25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52" t="s">
        <v>178</v>
      </c>
      <c r="AU2484" s="252" t="s">
        <v>89</v>
      </c>
      <c r="AV2484" s="13" t="s">
        <v>87</v>
      </c>
      <c r="AW2484" s="13" t="s">
        <v>36</v>
      </c>
      <c r="AX2484" s="13" t="s">
        <v>79</v>
      </c>
      <c r="AY2484" s="252" t="s">
        <v>170</v>
      </c>
    </row>
    <row r="2485" s="13" customFormat="1">
      <c r="A2485" s="13"/>
      <c r="B2485" s="242"/>
      <c r="C2485" s="243"/>
      <c r="D2485" s="244" t="s">
        <v>178</v>
      </c>
      <c r="E2485" s="245" t="s">
        <v>1</v>
      </c>
      <c r="F2485" s="246" t="s">
        <v>2178</v>
      </c>
      <c r="G2485" s="243"/>
      <c r="H2485" s="245" t="s">
        <v>1</v>
      </c>
      <c r="I2485" s="247"/>
      <c r="J2485" s="243"/>
      <c r="K2485" s="243"/>
      <c r="L2485" s="248"/>
      <c r="M2485" s="249"/>
      <c r="N2485" s="250"/>
      <c r="O2485" s="250"/>
      <c r="P2485" s="250"/>
      <c r="Q2485" s="250"/>
      <c r="R2485" s="250"/>
      <c r="S2485" s="250"/>
      <c r="T2485" s="251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52" t="s">
        <v>178</v>
      </c>
      <c r="AU2485" s="252" t="s">
        <v>89</v>
      </c>
      <c r="AV2485" s="13" t="s">
        <v>87</v>
      </c>
      <c r="AW2485" s="13" t="s">
        <v>36</v>
      </c>
      <c r="AX2485" s="13" t="s">
        <v>79</v>
      </c>
      <c r="AY2485" s="252" t="s">
        <v>170</v>
      </c>
    </row>
    <row r="2486" s="14" customFormat="1">
      <c r="A2486" s="14"/>
      <c r="B2486" s="253"/>
      <c r="C2486" s="254"/>
      <c r="D2486" s="244" t="s">
        <v>178</v>
      </c>
      <c r="E2486" s="255" t="s">
        <v>1</v>
      </c>
      <c r="F2486" s="256" t="s">
        <v>2179</v>
      </c>
      <c r="G2486" s="254"/>
      <c r="H2486" s="257">
        <v>72.329999999999998</v>
      </c>
      <c r="I2486" s="258"/>
      <c r="J2486" s="254"/>
      <c r="K2486" s="254"/>
      <c r="L2486" s="259"/>
      <c r="M2486" s="260"/>
      <c r="N2486" s="261"/>
      <c r="O2486" s="261"/>
      <c r="P2486" s="261"/>
      <c r="Q2486" s="261"/>
      <c r="R2486" s="261"/>
      <c r="S2486" s="261"/>
      <c r="T2486" s="26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3" t="s">
        <v>178</v>
      </c>
      <c r="AU2486" s="263" t="s">
        <v>89</v>
      </c>
      <c r="AV2486" s="14" t="s">
        <v>89</v>
      </c>
      <c r="AW2486" s="14" t="s">
        <v>36</v>
      </c>
      <c r="AX2486" s="14" t="s">
        <v>79</v>
      </c>
      <c r="AY2486" s="263" t="s">
        <v>170</v>
      </c>
    </row>
    <row r="2487" s="13" customFormat="1">
      <c r="A2487" s="13"/>
      <c r="B2487" s="242"/>
      <c r="C2487" s="243"/>
      <c r="D2487" s="244" t="s">
        <v>178</v>
      </c>
      <c r="E2487" s="245" t="s">
        <v>1</v>
      </c>
      <c r="F2487" s="246" t="s">
        <v>2180</v>
      </c>
      <c r="G2487" s="243"/>
      <c r="H2487" s="245" t="s">
        <v>1</v>
      </c>
      <c r="I2487" s="247"/>
      <c r="J2487" s="243"/>
      <c r="K2487" s="243"/>
      <c r="L2487" s="248"/>
      <c r="M2487" s="249"/>
      <c r="N2487" s="250"/>
      <c r="O2487" s="250"/>
      <c r="P2487" s="250"/>
      <c r="Q2487" s="250"/>
      <c r="R2487" s="250"/>
      <c r="S2487" s="250"/>
      <c r="T2487" s="251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52" t="s">
        <v>178</v>
      </c>
      <c r="AU2487" s="252" t="s">
        <v>89</v>
      </c>
      <c r="AV2487" s="13" t="s">
        <v>87</v>
      </c>
      <c r="AW2487" s="13" t="s">
        <v>36</v>
      </c>
      <c r="AX2487" s="13" t="s">
        <v>79</v>
      </c>
      <c r="AY2487" s="252" t="s">
        <v>170</v>
      </c>
    </row>
    <row r="2488" s="14" customFormat="1">
      <c r="A2488" s="14"/>
      <c r="B2488" s="253"/>
      <c r="C2488" s="254"/>
      <c r="D2488" s="244" t="s">
        <v>178</v>
      </c>
      <c r="E2488" s="255" t="s">
        <v>1</v>
      </c>
      <c r="F2488" s="256" t="s">
        <v>2181</v>
      </c>
      <c r="G2488" s="254"/>
      <c r="H2488" s="257">
        <v>5.7599999999999998</v>
      </c>
      <c r="I2488" s="258"/>
      <c r="J2488" s="254"/>
      <c r="K2488" s="254"/>
      <c r="L2488" s="259"/>
      <c r="M2488" s="260"/>
      <c r="N2488" s="261"/>
      <c r="O2488" s="261"/>
      <c r="P2488" s="261"/>
      <c r="Q2488" s="261"/>
      <c r="R2488" s="261"/>
      <c r="S2488" s="261"/>
      <c r="T2488" s="26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3" t="s">
        <v>178</v>
      </c>
      <c r="AU2488" s="263" t="s">
        <v>89</v>
      </c>
      <c r="AV2488" s="14" t="s">
        <v>89</v>
      </c>
      <c r="AW2488" s="14" t="s">
        <v>36</v>
      </c>
      <c r="AX2488" s="14" t="s">
        <v>79</v>
      </c>
      <c r="AY2488" s="263" t="s">
        <v>170</v>
      </c>
    </row>
    <row r="2489" s="16" customFormat="1">
      <c r="A2489" s="16"/>
      <c r="B2489" s="275"/>
      <c r="C2489" s="276"/>
      <c r="D2489" s="244" t="s">
        <v>178</v>
      </c>
      <c r="E2489" s="277" t="s">
        <v>1</v>
      </c>
      <c r="F2489" s="278" t="s">
        <v>221</v>
      </c>
      <c r="G2489" s="276"/>
      <c r="H2489" s="279">
        <v>78.090000000000003</v>
      </c>
      <c r="I2489" s="280"/>
      <c r="J2489" s="276"/>
      <c r="K2489" s="276"/>
      <c r="L2489" s="281"/>
      <c r="M2489" s="282"/>
      <c r="N2489" s="283"/>
      <c r="O2489" s="283"/>
      <c r="P2489" s="283"/>
      <c r="Q2489" s="283"/>
      <c r="R2489" s="283"/>
      <c r="S2489" s="283"/>
      <c r="T2489" s="284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T2489" s="285" t="s">
        <v>178</v>
      </c>
      <c r="AU2489" s="285" t="s">
        <v>89</v>
      </c>
      <c r="AV2489" s="16" t="s">
        <v>189</v>
      </c>
      <c r="AW2489" s="16" t="s">
        <v>36</v>
      </c>
      <c r="AX2489" s="16" t="s">
        <v>79</v>
      </c>
      <c r="AY2489" s="285" t="s">
        <v>170</v>
      </c>
    </row>
    <row r="2490" s="13" customFormat="1">
      <c r="A2490" s="13"/>
      <c r="B2490" s="242"/>
      <c r="C2490" s="243"/>
      <c r="D2490" s="244" t="s">
        <v>178</v>
      </c>
      <c r="E2490" s="245" t="s">
        <v>1</v>
      </c>
      <c r="F2490" s="246" t="s">
        <v>582</v>
      </c>
      <c r="G2490" s="243"/>
      <c r="H2490" s="245" t="s">
        <v>1</v>
      </c>
      <c r="I2490" s="247"/>
      <c r="J2490" s="243"/>
      <c r="K2490" s="243"/>
      <c r="L2490" s="248"/>
      <c r="M2490" s="249"/>
      <c r="N2490" s="250"/>
      <c r="O2490" s="250"/>
      <c r="P2490" s="250"/>
      <c r="Q2490" s="250"/>
      <c r="R2490" s="250"/>
      <c r="S2490" s="250"/>
      <c r="T2490" s="25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52" t="s">
        <v>178</v>
      </c>
      <c r="AU2490" s="252" t="s">
        <v>89</v>
      </c>
      <c r="AV2490" s="13" t="s">
        <v>87</v>
      </c>
      <c r="AW2490" s="13" t="s">
        <v>36</v>
      </c>
      <c r="AX2490" s="13" t="s">
        <v>79</v>
      </c>
      <c r="AY2490" s="252" t="s">
        <v>170</v>
      </c>
    </row>
    <row r="2491" s="14" customFormat="1">
      <c r="A2491" s="14"/>
      <c r="B2491" s="253"/>
      <c r="C2491" s="254"/>
      <c r="D2491" s="244" t="s">
        <v>178</v>
      </c>
      <c r="E2491" s="255" t="s">
        <v>1</v>
      </c>
      <c r="F2491" s="256" t="s">
        <v>2182</v>
      </c>
      <c r="G2491" s="254"/>
      <c r="H2491" s="257">
        <v>1.95</v>
      </c>
      <c r="I2491" s="258"/>
      <c r="J2491" s="254"/>
      <c r="K2491" s="254"/>
      <c r="L2491" s="259"/>
      <c r="M2491" s="260"/>
      <c r="N2491" s="261"/>
      <c r="O2491" s="261"/>
      <c r="P2491" s="261"/>
      <c r="Q2491" s="261"/>
      <c r="R2491" s="261"/>
      <c r="S2491" s="261"/>
      <c r="T2491" s="26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63" t="s">
        <v>178</v>
      </c>
      <c r="AU2491" s="263" t="s">
        <v>89</v>
      </c>
      <c r="AV2491" s="14" t="s">
        <v>89</v>
      </c>
      <c r="AW2491" s="14" t="s">
        <v>36</v>
      </c>
      <c r="AX2491" s="14" t="s">
        <v>79</v>
      </c>
      <c r="AY2491" s="263" t="s">
        <v>170</v>
      </c>
    </row>
    <row r="2492" s="16" customFormat="1">
      <c r="A2492" s="16"/>
      <c r="B2492" s="275"/>
      <c r="C2492" s="276"/>
      <c r="D2492" s="244" t="s">
        <v>178</v>
      </c>
      <c r="E2492" s="277" t="s">
        <v>1</v>
      </c>
      <c r="F2492" s="278" t="s">
        <v>221</v>
      </c>
      <c r="G2492" s="276"/>
      <c r="H2492" s="279">
        <v>1.95</v>
      </c>
      <c r="I2492" s="280"/>
      <c r="J2492" s="276"/>
      <c r="K2492" s="276"/>
      <c r="L2492" s="281"/>
      <c r="M2492" s="282"/>
      <c r="N2492" s="283"/>
      <c r="O2492" s="283"/>
      <c r="P2492" s="283"/>
      <c r="Q2492" s="283"/>
      <c r="R2492" s="283"/>
      <c r="S2492" s="283"/>
      <c r="T2492" s="284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T2492" s="285" t="s">
        <v>178</v>
      </c>
      <c r="AU2492" s="285" t="s">
        <v>89</v>
      </c>
      <c r="AV2492" s="16" t="s">
        <v>189</v>
      </c>
      <c r="AW2492" s="16" t="s">
        <v>36</v>
      </c>
      <c r="AX2492" s="16" t="s">
        <v>79</v>
      </c>
      <c r="AY2492" s="285" t="s">
        <v>170</v>
      </c>
    </row>
    <row r="2493" s="15" customFormat="1">
      <c r="A2493" s="15"/>
      <c r="B2493" s="264"/>
      <c r="C2493" s="265"/>
      <c r="D2493" s="244" t="s">
        <v>178</v>
      </c>
      <c r="E2493" s="266" t="s">
        <v>1</v>
      </c>
      <c r="F2493" s="267" t="s">
        <v>183</v>
      </c>
      <c r="G2493" s="265"/>
      <c r="H2493" s="268">
        <v>204.255</v>
      </c>
      <c r="I2493" s="269"/>
      <c r="J2493" s="265"/>
      <c r="K2493" s="265"/>
      <c r="L2493" s="270"/>
      <c r="M2493" s="271"/>
      <c r="N2493" s="272"/>
      <c r="O2493" s="272"/>
      <c r="P2493" s="272"/>
      <c r="Q2493" s="272"/>
      <c r="R2493" s="272"/>
      <c r="S2493" s="272"/>
      <c r="T2493" s="273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74" t="s">
        <v>178</v>
      </c>
      <c r="AU2493" s="274" t="s">
        <v>89</v>
      </c>
      <c r="AV2493" s="15" t="s">
        <v>176</v>
      </c>
      <c r="AW2493" s="15" t="s">
        <v>36</v>
      </c>
      <c r="AX2493" s="15" t="s">
        <v>87</v>
      </c>
      <c r="AY2493" s="274" t="s">
        <v>170</v>
      </c>
    </row>
    <row r="2494" s="2" customFormat="1" ht="24.15" customHeight="1">
      <c r="A2494" s="39"/>
      <c r="B2494" s="40"/>
      <c r="C2494" s="228" t="s">
        <v>2222</v>
      </c>
      <c r="D2494" s="228" t="s">
        <v>172</v>
      </c>
      <c r="E2494" s="229" t="s">
        <v>2223</v>
      </c>
      <c r="F2494" s="230" t="s">
        <v>2224</v>
      </c>
      <c r="G2494" s="231" t="s">
        <v>352</v>
      </c>
      <c r="H2494" s="232">
        <v>16.800000000000001</v>
      </c>
      <c r="I2494" s="233"/>
      <c r="J2494" s="234">
        <f>ROUND(I2494*H2494,2)</f>
        <v>0</v>
      </c>
      <c r="K2494" s="235"/>
      <c r="L2494" s="45"/>
      <c r="M2494" s="236" t="s">
        <v>1</v>
      </c>
      <c r="N2494" s="237" t="s">
        <v>44</v>
      </c>
      <c r="O2494" s="92"/>
      <c r="P2494" s="238">
        <f>O2494*H2494</f>
        <v>0</v>
      </c>
      <c r="Q2494" s="238">
        <v>0.00095</v>
      </c>
      <c r="R2494" s="238">
        <f>Q2494*H2494</f>
        <v>0.015960000000000002</v>
      </c>
      <c r="S2494" s="238">
        <v>0</v>
      </c>
      <c r="T2494" s="239">
        <f>S2494*H2494</f>
        <v>0</v>
      </c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R2494" s="240" t="s">
        <v>273</v>
      </c>
      <c r="AT2494" s="240" t="s">
        <v>172</v>
      </c>
      <c r="AU2494" s="240" t="s">
        <v>89</v>
      </c>
      <c r="AY2494" s="18" t="s">
        <v>170</v>
      </c>
      <c r="BE2494" s="241">
        <f>IF(N2494="základní",J2494,0)</f>
        <v>0</v>
      </c>
      <c r="BF2494" s="241">
        <f>IF(N2494="snížená",J2494,0)</f>
        <v>0</v>
      </c>
      <c r="BG2494" s="241">
        <f>IF(N2494="zákl. přenesená",J2494,0)</f>
        <v>0</v>
      </c>
      <c r="BH2494" s="241">
        <f>IF(N2494="sníž. přenesená",J2494,0)</f>
        <v>0</v>
      </c>
      <c r="BI2494" s="241">
        <f>IF(N2494="nulová",J2494,0)</f>
        <v>0</v>
      </c>
      <c r="BJ2494" s="18" t="s">
        <v>87</v>
      </c>
      <c r="BK2494" s="241">
        <f>ROUND(I2494*H2494,2)</f>
        <v>0</v>
      </c>
      <c r="BL2494" s="18" t="s">
        <v>273</v>
      </c>
      <c r="BM2494" s="240" t="s">
        <v>2225</v>
      </c>
    </row>
    <row r="2495" s="13" customFormat="1">
      <c r="A2495" s="13"/>
      <c r="B2495" s="242"/>
      <c r="C2495" s="243"/>
      <c r="D2495" s="244" t="s">
        <v>178</v>
      </c>
      <c r="E2495" s="245" t="s">
        <v>1</v>
      </c>
      <c r="F2495" s="246" t="s">
        <v>524</v>
      </c>
      <c r="G2495" s="243"/>
      <c r="H2495" s="245" t="s">
        <v>1</v>
      </c>
      <c r="I2495" s="247"/>
      <c r="J2495" s="243"/>
      <c r="K2495" s="243"/>
      <c r="L2495" s="248"/>
      <c r="M2495" s="249"/>
      <c r="N2495" s="250"/>
      <c r="O2495" s="250"/>
      <c r="P2495" s="250"/>
      <c r="Q2495" s="250"/>
      <c r="R2495" s="250"/>
      <c r="S2495" s="250"/>
      <c r="T2495" s="251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2" t="s">
        <v>178</v>
      </c>
      <c r="AU2495" s="252" t="s">
        <v>89</v>
      </c>
      <c r="AV2495" s="13" t="s">
        <v>87</v>
      </c>
      <c r="AW2495" s="13" t="s">
        <v>36</v>
      </c>
      <c r="AX2495" s="13" t="s">
        <v>79</v>
      </c>
      <c r="AY2495" s="252" t="s">
        <v>170</v>
      </c>
    </row>
    <row r="2496" s="13" customFormat="1">
      <c r="A2496" s="13"/>
      <c r="B2496" s="242"/>
      <c r="C2496" s="243"/>
      <c r="D2496" s="244" t="s">
        <v>178</v>
      </c>
      <c r="E2496" s="245" t="s">
        <v>1</v>
      </c>
      <c r="F2496" s="246" t="s">
        <v>577</v>
      </c>
      <c r="G2496" s="243"/>
      <c r="H2496" s="245" t="s">
        <v>1</v>
      </c>
      <c r="I2496" s="247"/>
      <c r="J2496" s="243"/>
      <c r="K2496" s="243"/>
      <c r="L2496" s="248"/>
      <c r="M2496" s="249"/>
      <c r="N2496" s="250"/>
      <c r="O2496" s="250"/>
      <c r="P2496" s="250"/>
      <c r="Q2496" s="250"/>
      <c r="R2496" s="250"/>
      <c r="S2496" s="250"/>
      <c r="T2496" s="25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2" t="s">
        <v>178</v>
      </c>
      <c r="AU2496" s="252" t="s">
        <v>89</v>
      </c>
      <c r="AV2496" s="13" t="s">
        <v>87</v>
      </c>
      <c r="AW2496" s="13" t="s">
        <v>36</v>
      </c>
      <c r="AX2496" s="13" t="s">
        <v>79</v>
      </c>
      <c r="AY2496" s="252" t="s">
        <v>170</v>
      </c>
    </row>
    <row r="2497" s="14" customFormat="1">
      <c r="A2497" s="14"/>
      <c r="B2497" s="253"/>
      <c r="C2497" s="254"/>
      <c r="D2497" s="244" t="s">
        <v>178</v>
      </c>
      <c r="E2497" s="255" t="s">
        <v>1</v>
      </c>
      <c r="F2497" s="256" t="s">
        <v>2226</v>
      </c>
      <c r="G2497" s="254"/>
      <c r="H2497" s="257">
        <v>16.800000000000001</v>
      </c>
      <c r="I2497" s="258"/>
      <c r="J2497" s="254"/>
      <c r="K2497" s="254"/>
      <c r="L2497" s="259"/>
      <c r="M2497" s="260"/>
      <c r="N2497" s="261"/>
      <c r="O2497" s="261"/>
      <c r="P2497" s="261"/>
      <c r="Q2497" s="261"/>
      <c r="R2497" s="261"/>
      <c r="S2497" s="261"/>
      <c r="T2497" s="26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63" t="s">
        <v>178</v>
      </c>
      <c r="AU2497" s="263" t="s">
        <v>89</v>
      </c>
      <c r="AV2497" s="14" t="s">
        <v>89</v>
      </c>
      <c r="AW2497" s="14" t="s">
        <v>36</v>
      </c>
      <c r="AX2497" s="14" t="s">
        <v>79</v>
      </c>
      <c r="AY2497" s="263" t="s">
        <v>170</v>
      </c>
    </row>
    <row r="2498" s="15" customFormat="1">
      <c r="A2498" s="15"/>
      <c r="B2498" s="264"/>
      <c r="C2498" s="265"/>
      <c r="D2498" s="244" t="s">
        <v>178</v>
      </c>
      <c r="E2498" s="266" t="s">
        <v>1</v>
      </c>
      <c r="F2498" s="267" t="s">
        <v>183</v>
      </c>
      <c r="G2498" s="265"/>
      <c r="H2498" s="268">
        <v>16.800000000000001</v>
      </c>
      <c r="I2498" s="269"/>
      <c r="J2498" s="265"/>
      <c r="K2498" s="265"/>
      <c r="L2498" s="270"/>
      <c r="M2498" s="271"/>
      <c r="N2498" s="272"/>
      <c r="O2498" s="272"/>
      <c r="P2498" s="272"/>
      <c r="Q2498" s="272"/>
      <c r="R2498" s="272"/>
      <c r="S2498" s="272"/>
      <c r="T2498" s="273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74" t="s">
        <v>178</v>
      </c>
      <c r="AU2498" s="274" t="s">
        <v>89</v>
      </c>
      <c r="AV2498" s="15" t="s">
        <v>176</v>
      </c>
      <c r="AW2498" s="15" t="s">
        <v>36</v>
      </c>
      <c r="AX2498" s="15" t="s">
        <v>87</v>
      </c>
      <c r="AY2498" s="274" t="s">
        <v>170</v>
      </c>
    </row>
    <row r="2499" s="2" customFormat="1" ht="14.4" customHeight="1">
      <c r="A2499" s="39"/>
      <c r="B2499" s="40"/>
      <c r="C2499" s="286" t="s">
        <v>2227</v>
      </c>
      <c r="D2499" s="286" t="s">
        <v>312</v>
      </c>
      <c r="E2499" s="287" t="s">
        <v>2192</v>
      </c>
      <c r="F2499" s="288" t="s">
        <v>2193</v>
      </c>
      <c r="G2499" s="289" t="s">
        <v>175</v>
      </c>
      <c r="H2499" s="290">
        <v>3.6960000000000002</v>
      </c>
      <c r="I2499" s="291"/>
      <c r="J2499" s="292">
        <f>ROUND(I2499*H2499,2)</f>
        <v>0</v>
      </c>
      <c r="K2499" s="293"/>
      <c r="L2499" s="294"/>
      <c r="M2499" s="295" t="s">
        <v>1</v>
      </c>
      <c r="N2499" s="296" t="s">
        <v>44</v>
      </c>
      <c r="O2499" s="92"/>
      <c r="P2499" s="238">
        <f>O2499*H2499</f>
        <v>0</v>
      </c>
      <c r="Q2499" s="238">
        <v>0.0126</v>
      </c>
      <c r="R2499" s="238">
        <f>Q2499*H2499</f>
        <v>0.046569600000000003</v>
      </c>
      <c r="S2499" s="238">
        <v>0</v>
      </c>
      <c r="T2499" s="239">
        <f>S2499*H2499</f>
        <v>0</v>
      </c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R2499" s="240" t="s">
        <v>366</v>
      </c>
      <c r="AT2499" s="240" t="s">
        <v>312</v>
      </c>
      <c r="AU2499" s="240" t="s">
        <v>89</v>
      </c>
      <c r="AY2499" s="18" t="s">
        <v>170</v>
      </c>
      <c r="BE2499" s="241">
        <f>IF(N2499="základní",J2499,0)</f>
        <v>0</v>
      </c>
      <c r="BF2499" s="241">
        <f>IF(N2499="snížená",J2499,0)</f>
        <v>0</v>
      </c>
      <c r="BG2499" s="241">
        <f>IF(N2499="zákl. přenesená",J2499,0)</f>
        <v>0</v>
      </c>
      <c r="BH2499" s="241">
        <f>IF(N2499="sníž. přenesená",J2499,0)</f>
        <v>0</v>
      </c>
      <c r="BI2499" s="241">
        <f>IF(N2499="nulová",J2499,0)</f>
        <v>0</v>
      </c>
      <c r="BJ2499" s="18" t="s">
        <v>87</v>
      </c>
      <c r="BK2499" s="241">
        <f>ROUND(I2499*H2499,2)</f>
        <v>0</v>
      </c>
      <c r="BL2499" s="18" t="s">
        <v>273</v>
      </c>
      <c r="BM2499" s="240" t="s">
        <v>2228</v>
      </c>
    </row>
    <row r="2500" s="14" customFormat="1">
      <c r="A2500" s="14"/>
      <c r="B2500" s="253"/>
      <c r="C2500" s="254"/>
      <c r="D2500" s="244" t="s">
        <v>178</v>
      </c>
      <c r="E2500" s="254"/>
      <c r="F2500" s="256" t="s">
        <v>2229</v>
      </c>
      <c r="G2500" s="254"/>
      <c r="H2500" s="257">
        <v>3.6960000000000002</v>
      </c>
      <c r="I2500" s="258"/>
      <c r="J2500" s="254"/>
      <c r="K2500" s="254"/>
      <c r="L2500" s="259"/>
      <c r="M2500" s="260"/>
      <c r="N2500" s="261"/>
      <c r="O2500" s="261"/>
      <c r="P2500" s="261"/>
      <c r="Q2500" s="261"/>
      <c r="R2500" s="261"/>
      <c r="S2500" s="261"/>
      <c r="T2500" s="262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3" t="s">
        <v>178</v>
      </c>
      <c r="AU2500" s="263" t="s">
        <v>89</v>
      </c>
      <c r="AV2500" s="14" t="s">
        <v>89</v>
      </c>
      <c r="AW2500" s="14" t="s">
        <v>4</v>
      </c>
      <c r="AX2500" s="14" t="s">
        <v>87</v>
      </c>
      <c r="AY2500" s="263" t="s">
        <v>170</v>
      </c>
    </row>
    <row r="2501" s="2" customFormat="1" ht="24.15" customHeight="1">
      <c r="A2501" s="39"/>
      <c r="B2501" s="40"/>
      <c r="C2501" s="228" t="s">
        <v>2230</v>
      </c>
      <c r="D2501" s="228" t="s">
        <v>172</v>
      </c>
      <c r="E2501" s="229" t="s">
        <v>2231</v>
      </c>
      <c r="F2501" s="230" t="s">
        <v>2232</v>
      </c>
      <c r="G2501" s="231" t="s">
        <v>352</v>
      </c>
      <c r="H2501" s="232">
        <v>12</v>
      </c>
      <c r="I2501" s="233"/>
      <c r="J2501" s="234">
        <f>ROUND(I2501*H2501,2)</f>
        <v>0</v>
      </c>
      <c r="K2501" s="235"/>
      <c r="L2501" s="45"/>
      <c r="M2501" s="236" t="s">
        <v>1</v>
      </c>
      <c r="N2501" s="237" t="s">
        <v>44</v>
      </c>
      <c r="O2501" s="92"/>
      <c r="P2501" s="238">
        <f>O2501*H2501</f>
        <v>0</v>
      </c>
      <c r="Q2501" s="238">
        <v>0.00097999999999999997</v>
      </c>
      <c r="R2501" s="238">
        <f>Q2501*H2501</f>
        <v>0.01176</v>
      </c>
      <c r="S2501" s="238">
        <v>0</v>
      </c>
      <c r="T2501" s="239">
        <f>S2501*H2501</f>
        <v>0</v>
      </c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R2501" s="240" t="s">
        <v>273</v>
      </c>
      <c r="AT2501" s="240" t="s">
        <v>172</v>
      </c>
      <c r="AU2501" s="240" t="s">
        <v>89</v>
      </c>
      <c r="AY2501" s="18" t="s">
        <v>170</v>
      </c>
      <c r="BE2501" s="241">
        <f>IF(N2501="základní",J2501,0)</f>
        <v>0</v>
      </c>
      <c r="BF2501" s="241">
        <f>IF(N2501="snížená",J2501,0)</f>
        <v>0</v>
      </c>
      <c r="BG2501" s="241">
        <f>IF(N2501="zákl. přenesená",J2501,0)</f>
        <v>0</v>
      </c>
      <c r="BH2501" s="241">
        <f>IF(N2501="sníž. přenesená",J2501,0)</f>
        <v>0</v>
      </c>
      <c r="BI2501" s="241">
        <f>IF(N2501="nulová",J2501,0)</f>
        <v>0</v>
      </c>
      <c r="BJ2501" s="18" t="s">
        <v>87</v>
      </c>
      <c r="BK2501" s="241">
        <f>ROUND(I2501*H2501,2)</f>
        <v>0</v>
      </c>
      <c r="BL2501" s="18" t="s">
        <v>273</v>
      </c>
      <c r="BM2501" s="240" t="s">
        <v>2233</v>
      </c>
    </row>
    <row r="2502" s="13" customFormat="1">
      <c r="A2502" s="13"/>
      <c r="B2502" s="242"/>
      <c r="C2502" s="243"/>
      <c r="D2502" s="244" t="s">
        <v>178</v>
      </c>
      <c r="E2502" s="245" t="s">
        <v>1</v>
      </c>
      <c r="F2502" s="246" t="s">
        <v>524</v>
      </c>
      <c r="G2502" s="243"/>
      <c r="H2502" s="245" t="s">
        <v>1</v>
      </c>
      <c r="I2502" s="247"/>
      <c r="J2502" s="243"/>
      <c r="K2502" s="243"/>
      <c r="L2502" s="248"/>
      <c r="M2502" s="249"/>
      <c r="N2502" s="250"/>
      <c r="O2502" s="250"/>
      <c r="P2502" s="250"/>
      <c r="Q2502" s="250"/>
      <c r="R2502" s="250"/>
      <c r="S2502" s="250"/>
      <c r="T2502" s="25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52" t="s">
        <v>178</v>
      </c>
      <c r="AU2502" s="252" t="s">
        <v>89</v>
      </c>
      <c r="AV2502" s="13" t="s">
        <v>87</v>
      </c>
      <c r="AW2502" s="13" t="s">
        <v>36</v>
      </c>
      <c r="AX2502" s="13" t="s">
        <v>79</v>
      </c>
      <c r="AY2502" s="252" t="s">
        <v>170</v>
      </c>
    </row>
    <row r="2503" s="13" customFormat="1">
      <c r="A2503" s="13"/>
      <c r="B2503" s="242"/>
      <c r="C2503" s="243"/>
      <c r="D2503" s="244" t="s">
        <v>178</v>
      </c>
      <c r="E2503" s="245" t="s">
        <v>1</v>
      </c>
      <c r="F2503" s="246" t="s">
        <v>577</v>
      </c>
      <c r="G2503" s="243"/>
      <c r="H2503" s="245" t="s">
        <v>1</v>
      </c>
      <c r="I2503" s="247"/>
      <c r="J2503" s="243"/>
      <c r="K2503" s="243"/>
      <c r="L2503" s="248"/>
      <c r="M2503" s="249"/>
      <c r="N2503" s="250"/>
      <c r="O2503" s="250"/>
      <c r="P2503" s="250"/>
      <c r="Q2503" s="250"/>
      <c r="R2503" s="250"/>
      <c r="S2503" s="250"/>
      <c r="T2503" s="251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52" t="s">
        <v>178</v>
      </c>
      <c r="AU2503" s="252" t="s">
        <v>89</v>
      </c>
      <c r="AV2503" s="13" t="s">
        <v>87</v>
      </c>
      <c r="AW2503" s="13" t="s">
        <v>36</v>
      </c>
      <c r="AX2503" s="13" t="s">
        <v>79</v>
      </c>
      <c r="AY2503" s="252" t="s">
        <v>170</v>
      </c>
    </row>
    <row r="2504" s="14" customFormat="1">
      <c r="A2504" s="14"/>
      <c r="B2504" s="253"/>
      <c r="C2504" s="254"/>
      <c r="D2504" s="244" t="s">
        <v>178</v>
      </c>
      <c r="E2504" s="255" t="s">
        <v>1</v>
      </c>
      <c r="F2504" s="256" t="s">
        <v>1854</v>
      </c>
      <c r="G2504" s="254"/>
      <c r="H2504" s="257">
        <v>12</v>
      </c>
      <c r="I2504" s="258"/>
      <c r="J2504" s="254"/>
      <c r="K2504" s="254"/>
      <c r="L2504" s="259"/>
      <c r="M2504" s="260"/>
      <c r="N2504" s="261"/>
      <c r="O2504" s="261"/>
      <c r="P2504" s="261"/>
      <c r="Q2504" s="261"/>
      <c r="R2504" s="261"/>
      <c r="S2504" s="261"/>
      <c r="T2504" s="262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63" t="s">
        <v>178</v>
      </c>
      <c r="AU2504" s="263" t="s">
        <v>89</v>
      </c>
      <c r="AV2504" s="14" t="s">
        <v>89</v>
      </c>
      <c r="AW2504" s="14" t="s">
        <v>36</v>
      </c>
      <c r="AX2504" s="14" t="s">
        <v>79</v>
      </c>
      <c r="AY2504" s="263" t="s">
        <v>170</v>
      </c>
    </row>
    <row r="2505" s="15" customFormat="1">
      <c r="A2505" s="15"/>
      <c r="B2505" s="264"/>
      <c r="C2505" s="265"/>
      <c r="D2505" s="244" t="s">
        <v>178</v>
      </c>
      <c r="E2505" s="266" t="s">
        <v>1</v>
      </c>
      <c r="F2505" s="267" t="s">
        <v>183</v>
      </c>
      <c r="G2505" s="265"/>
      <c r="H2505" s="268">
        <v>12</v>
      </c>
      <c r="I2505" s="269"/>
      <c r="J2505" s="265"/>
      <c r="K2505" s="265"/>
      <c r="L2505" s="270"/>
      <c r="M2505" s="271"/>
      <c r="N2505" s="272"/>
      <c r="O2505" s="272"/>
      <c r="P2505" s="272"/>
      <c r="Q2505" s="272"/>
      <c r="R2505" s="272"/>
      <c r="S2505" s="272"/>
      <c r="T2505" s="273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74" t="s">
        <v>178</v>
      </c>
      <c r="AU2505" s="274" t="s">
        <v>89</v>
      </c>
      <c r="AV2505" s="15" t="s">
        <v>176</v>
      </c>
      <c r="AW2505" s="15" t="s">
        <v>36</v>
      </c>
      <c r="AX2505" s="15" t="s">
        <v>87</v>
      </c>
      <c r="AY2505" s="274" t="s">
        <v>170</v>
      </c>
    </row>
    <row r="2506" s="2" customFormat="1" ht="14.4" customHeight="1">
      <c r="A2506" s="39"/>
      <c r="B2506" s="40"/>
      <c r="C2506" s="286" t="s">
        <v>2234</v>
      </c>
      <c r="D2506" s="286" t="s">
        <v>312</v>
      </c>
      <c r="E2506" s="287" t="s">
        <v>2192</v>
      </c>
      <c r="F2506" s="288" t="s">
        <v>2193</v>
      </c>
      <c r="G2506" s="289" t="s">
        <v>175</v>
      </c>
      <c r="H2506" s="290">
        <v>2.6400000000000001</v>
      </c>
      <c r="I2506" s="291"/>
      <c r="J2506" s="292">
        <f>ROUND(I2506*H2506,2)</f>
        <v>0</v>
      </c>
      <c r="K2506" s="293"/>
      <c r="L2506" s="294"/>
      <c r="M2506" s="295" t="s">
        <v>1</v>
      </c>
      <c r="N2506" s="296" t="s">
        <v>44</v>
      </c>
      <c r="O2506" s="92"/>
      <c r="P2506" s="238">
        <f>O2506*H2506</f>
        <v>0</v>
      </c>
      <c r="Q2506" s="238">
        <v>0.0126</v>
      </c>
      <c r="R2506" s="238">
        <f>Q2506*H2506</f>
        <v>0.033264000000000002</v>
      </c>
      <c r="S2506" s="238">
        <v>0</v>
      </c>
      <c r="T2506" s="239">
        <f>S2506*H2506</f>
        <v>0</v>
      </c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R2506" s="240" t="s">
        <v>366</v>
      </c>
      <c r="AT2506" s="240" t="s">
        <v>312</v>
      </c>
      <c r="AU2506" s="240" t="s">
        <v>89</v>
      </c>
      <c r="AY2506" s="18" t="s">
        <v>170</v>
      </c>
      <c r="BE2506" s="241">
        <f>IF(N2506="základní",J2506,0)</f>
        <v>0</v>
      </c>
      <c r="BF2506" s="241">
        <f>IF(N2506="snížená",J2506,0)</f>
        <v>0</v>
      </c>
      <c r="BG2506" s="241">
        <f>IF(N2506="zákl. přenesená",J2506,0)</f>
        <v>0</v>
      </c>
      <c r="BH2506" s="241">
        <f>IF(N2506="sníž. přenesená",J2506,0)</f>
        <v>0</v>
      </c>
      <c r="BI2506" s="241">
        <f>IF(N2506="nulová",J2506,0)</f>
        <v>0</v>
      </c>
      <c r="BJ2506" s="18" t="s">
        <v>87</v>
      </c>
      <c r="BK2506" s="241">
        <f>ROUND(I2506*H2506,2)</f>
        <v>0</v>
      </c>
      <c r="BL2506" s="18" t="s">
        <v>273</v>
      </c>
      <c r="BM2506" s="240" t="s">
        <v>2235</v>
      </c>
    </row>
    <row r="2507" s="14" customFormat="1">
      <c r="A2507" s="14"/>
      <c r="B2507" s="253"/>
      <c r="C2507" s="254"/>
      <c r="D2507" s="244" t="s">
        <v>178</v>
      </c>
      <c r="E2507" s="254"/>
      <c r="F2507" s="256" t="s">
        <v>2236</v>
      </c>
      <c r="G2507" s="254"/>
      <c r="H2507" s="257">
        <v>2.6400000000000001</v>
      </c>
      <c r="I2507" s="258"/>
      <c r="J2507" s="254"/>
      <c r="K2507" s="254"/>
      <c r="L2507" s="259"/>
      <c r="M2507" s="260"/>
      <c r="N2507" s="261"/>
      <c r="O2507" s="261"/>
      <c r="P2507" s="261"/>
      <c r="Q2507" s="261"/>
      <c r="R2507" s="261"/>
      <c r="S2507" s="261"/>
      <c r="T2507" s="26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3" t="s">
        <v>178</v>
      </c>
      <c r="AU2507" s="263" t="s">
        <v>89</v>
      </c>
      <c r="AV2507" s="14" t="s">
        <v>89</v>
      </c>
      <c r="AW2507" s="14" t="s">
        <v>4</v>
      </c>
      <c r="AX2507" s="14" t="s">
        <v>87</v>
      </c>
      <c r="AY2507" s="263" t="s">
        <v>170</v>
      </c>
    </row>
    <row r="2508" s="2" customFormat="1" ht="24.15" customHeight="1">
      <c r="A2508" s="39"/>
      <c r="B2508" s="40"/>
      <c r="C2508" s="228" t="s">
        <v>2237</v>
      </c>
      <c r="D2508" s="228" t="s">
        <v>172</v>
      </c>
      <c r="E2508" s="229" t="s">
        <v>2238</v>
      </c>
      <c r="F2508" s="230" t="s">
        <v>2239</v>
      </c>
      <c r="G2508" s="231" t="s">
        <v>1568</v>
      </c>
      <c r="H2508" s="297"/>
      <c r="I2508" s="233"/>
      <c r="J2508" s="234">
        <f>ROUND(I2508*H2508,2)</f>
        <v>0</v>
      </c>
      <c r="K2508" s="235"/>
      <c r="L2508" s="45"/>
      <c r="M2508" s="236" t="s">
        <v>1</v>
      </c>
      <c r="N2508" s="237" t="s">
        <v>44</v>
      </c>
      <c r="O2508" s="92"/>
      <c r="P2508" s="238">
        <f>O2508*H2508</f>
        <v>0</v>
      </c>
      <c r="Q2508" s="238">
        <v>0</v>
      </c>
      <c r="R2508" s="238">
        <f>Q2508*H2508</f>
        <v>0</v>
      </c>
      <c r="S2508" s="238">
        <v>0</v>
      </c>
      <c r="T2508" s="239">
        <f>S2508*H2508</f>
        <v>0</v>
      </c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R2508" s="240" t="s">
        <v>273</v>
      </c>
      <c r="AT2508" s="240" t="s">
        <v>172</v>
      </c>
      <c r="AU2508" s="240" t="s">
        <v>89</v>
      </c>
      <c r="AY2508" s="18" t="s">
        <v>170</v>
      </c>
      <c r="BE2508" s="241">
        <f>IF(N2508="základní",J2508,0)</f>
        <v>0</v>
      </c>
      <c r="BF2508" s="241">
        <f>IF(N2508="snížená",J2508,0)</f>
        <v>0</v>
      </c>
      <c r="BG2508" s="241">
        <f>IF(N2508="zákl. přenesená",J2508,0)</f>
        <v>0</v>
      </c>
      <c r="BH2508" s="241">
        <f>IF(N2508="sníž. přenesená",J2508,0)</f>
        <v>0</v>
      </c>
      <c r="BI2508" s="241">
        <f>IF(N2508="nulová",J2508,0)</f>
        <v>0</v>
      </c>
      <c r="BJ2508" s="18" t="s">
        <v>87</v>
      </c>
      <c r="BK2508" s="241">
        <f>ROUND(I2508*H2508,2)</f>
        <v>0</v>
      </c>
      <c r="BL2508" s="18" t="s">
        <v>273</v>
      </c>
      <c r="BM2508" s="240" t="s">
        <v>2240</v>
      </c>
    </row>
    <row r="2509" s="12" customFormat="1" ht="22.8" customHeight="1">
      <c r="A2509" s="12"/>
      <c r="B2509" s="212"/>
      <c r="C2509" s="213"/>
      <c r="D2509" s="214" t="s">
        <v>78</v>
      </c>
      <c r="E2509" s="226" t="s">
        <v>2241</v>
      </c>
      <c r="F2509" s="226" t="s">
        <v>2242</v>
      </c>
      <c r="G2509" s="213"/>
      <c r="H2509" s="213"/>
      <c r="I2509" s="216"/>
      <c r="J2509" s="227">
        <f>BK2509</f>
        <v>0</v>
      </c>
      <c r="K2509" s="213"/>
      <c r="L2509" s="218"/>
      <c r="M2509" s="219"/>
      <c r="N2509" s="220"/>
      <c r="O2509" s="220"/>
      <c r="P2509" s="221">
        <f>SUM(P2510:P2609)</f>
        <v>0</v>
      </c>
      <c r="Q2509" s="220"/>
      <c r="R2509" s="221">
        <f>SUM(R2510:R2609)</f>
        <v>0.045910619999999999</v>
      </c>
      <c r="S2509" s="220"/>
      <c r="T2509" s="222">
        <f>SUM(T2510:T2609)</f>
        <v>0</v>
      </c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R2509" s="223" t="s">
        <v>89</v>
      </c>
      <c r="AT2509" s="224" t="s">
        <v>78</v>
      </c>
      <c r="AU2509" s="224" t="s">
        <v>87</v>
      </c>
      <c r="AY2509" s="223" t="s">
        <v>170</v>
      </c>
      <c r="BK2509" s="225">
        <f>SUM(BK2510:BK2609)</f>
        <v>0</v>
      </c>
    </row>
    <row r="2510" s="2" customFormat="1" ht="24.15" customHeight="1">
      <c r="A2510" s="39"/>
      <c r="B2510" s="40"/>
      <c r="C2510" s="228" t="s">
        <v>2243</v>
      </c>
      <c r="D2510" s="228" t="s">
        <v>172</v>
      </c>
      <c r="E2510" s="229" t="s">
        <v>2244</v>
      </c>
      <c r="F2510" s="230" t="s">
        <v>2245</v>
      </c>
      <c r="G2510" s="231" t="s">
        <v>175</v>
      </c>
      <c r="H2510" s="232">
        <v>39.950000000000003</v>
      </c>
      <c r="I2510" s="233"/>
      <c r="J2510" s="234">
        <f>ROUND(I2510*H2510,2)</f>
        <v>0</v>
      </c>
      <c r="K2510" s="235"/>
      <c r="L2510" s="45"/>
      <c r="M2510" s="236" t="s">
        <v>1</v>
      </c>
      <c r="N2510" s="237" t="s">
        <v>44</v>
      </c>
      <c r="O2510" s="92"/>
      <c r="P2510" s="238">
        <f>O2510*H2510</f>
        <v>0</v>
      </c>
      <c r="Q2510" s="238">
        <v>0.00014999999999999999</v>
      </c>
      <c r="R2510" s="238">
        <f>Q2510*H2510</f>
        <v>0.0059924999999999996</v>
      </c>
      <c r="S2510" s="238">
        <v>0</v>
      </c>
      <c r="T2510" s="239">
        <f>S2510*H2510</f>
        <v>0</v>
      </c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R2510" s="240" t="s">
        <v>273</v>
      </c>
      <c r="AT2510" s="240" t="s">
        <v>172</v>
      </c>
      <c r="AU2510" s="240" t="s">
        <v>89</v>
      </c>
      <c r="AY2510" s="18" t="s">
        <v>170</v>
      </c>
      <c r="BE2510" s="241">
        <f>IF(N2510="základní",J2510,0)</f>
        <v>0</v>
      </c>
      <c r="BF2510" s="241">
        <f>IF(N2510="snížená",J2510,0)</f>
        <v>0</v>
      </c>
      <c r="BG2510" s="241">
        <f>IF(N2510="zákl. přenesená",J2510,0)</f>
        <v>0</v>
      </c>
      <c r="BH2510" s="241">
        <f>IF(N2510="sníž. přenesená",J2510,0)</f>
        <v>0</v>
      </c>
      <c r="BI2510" s="241">
        <f>IF(N2510="nulová",J2510,0)</f>
        <v>0</v>
      </c>
      <c r="BJ2510" s="18" t="s">
        <v>87</v>
      </c>
      <c r="BK2510" s="241">
        <f>ROUND(I2510*H2510,2)</f>
        <v>0</v>
      </c>
      <c r="BL2510" s="18" t="s">
        <v>273</v>
      </c>
      <c r="BM2510" s="240" t="s">
        <v>2246</v>
      </c>
    </row>
    <row r="2511" s="13" customFormat="1">
      <c r="A2511" s="13"/>
      <c r="B2511" s="242"/>
      <c r="C2511" s="243"/>
      <c r="D2511" s="244" t="s">
        <v>178</v>
      </c>
      <c r="E2511" s="245" t="s">
        <v>1</v>
      </c>
      <c r="F2511" s="246" t="s">
        <v>1915</v>
      </c>
      <c r="G2511" s="243"/>
      <c r="H2511" s="245" t="s">
        <v>1</v>
      </c>
      <c r="I2511" s="247"/>
      <c r="J2511" s="243"/>
      <c r="K2511" s="243"/>
      <c r="L2511" s="248"/>
      <c r="M2511" s="249"/>
      <c r="N2511" s="250"/>
      <c r="O2511" s="250"/>
      <c r="P2511" s="250"/>
      <c r="Q2511" s="250"/>
      <c r="R2511" s="250"/>
      <c r="S2511" s="250"/>
      <c r="T2511" s="251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2" t="s">
        <v>178</v>
      </c>
      <c r="AU2511" s="252" t="s">
        <v>89</v>
      </c>
      <c r="AV2511" s="13" t="s">
        <v>87</v>
      </c>
      <c r="AW2511" s="13" t="s">
        <v>36</v>
      </c>
      <c r="AX2511" s="13" t="s">
        <v>79</v>
      </c>
      <c r="AY2511" s="252" t="s">
        <v>170</v>
      </c>
    </row>
    <row r="2512" s="13" customFormat="1">
      <c r="A2512" s="13"/>
      <c r="B2512" s="242"/>
      <c r="C2512" s="243"/>
      <c r="D2512" s="244" t="s">
        <v>178</v>
      </c>
      <c r="E2512" s="245" t="s">
        <v>1</v>
      </c>
      <c r="F2512" s="246" t="s">
        <v>2247</v>
      </c>
      <c r="G2512" s="243"/>
      <c r="H2512" s="245" t="s">
        <v>1</v>
      </c>
      <c r="I2512" s="247"/>
      <c r="J2512" s="243"/>
      <c r="K2512" s="243"/>
      <c r="L2512" s="248"/>
      <c r="M2512" s="249"/>
      <c r="N2512" s="250"/>
      <c r="O2512" s="250"/>
      <c r="P2512" s="250"/>
      <c r="Q2512" s="250"/>
      <c r="R2512" s="250"/>
      <c r="S2512" s="250"/>
      <c r="T2512" s="25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52" t="s">
        <v>178</v>
      </c>
      <c r="AU2512" s="252" t="s">
        <v>89</v>
      </c>
      <c r="AV2512" s="13" t="s">
        <v>87</v>
      </c>
      <c r="AW2512" s="13" t="s">
        <v>36</v>
      </c>
      <c r="AX2512" s="13" t="s">
        <v>79</v>
      </c>
      <c r="AY2512" s="252" t="s">
        <v>170</v>
      </c>
    </row>
    <row r="2513" s="14" customFormat="1">
      <c r="A2513" s="14"/>
      <c r="B2513" s="253"/>
      <c r="C2513" s="254"/>
      <c r="D2513" s="244" t="s">
        <v>178</v>
      </c>
      <c r="E2513" s="255" t="s">
        <v>1</v>
      </c>
      <c r="F2513" s="256" t="s">
        <v>2248</v>
      </c>
      <c r="G2513" s="254"/>
      <c r="H2513" s="257">
        <v>22.949999999999999</v>
      </c>
      <c r="I2513" s="258"/>
      <c r="J2513" s="254"/>
      <c r="K2513" s="254"/>
      <c r="L2513" s="259"/>
      <c r="M2513" s="260"/>
      <c r="N2513" s="261"/>
      <c r="O2513" s="261"/>
      <c r="P2513" s="261"/>
      <c r="Q2513" s="261"/>
      <c r="R2513" s="261"/>
      <c r="S2513" s="261"/>
      <c r="T2513" s="26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63" t="s">
        <v>178</v>
      </c>
      <c r="AU2513" s="263" t="s">
        <v>89</v>
      </c>
      <c r="AV2513" s="14" t="s">
        <v>89</v>
      </c>
      <c r="AW2513" s="14" t="s">
        <v>36</v>
      </c>
      <c r="AX2513" s="14" t="s">
        <v>79</v>
      </c>
      <c r="AY2513" s="263" t="s">
        <v>170</v>
      </c>
    </row>
    <row r="2514" s="14" customFormat="1">
      <c r="A2514" s="14"/>
      <c r="B2514" s="253"/>
      <c r="C2514" s="254"/>
      <c r="D2514" s="244" t="s">
        <v>178</v>
      </c>
      <c r="E2514" s="255" t="s">
        <v>1</v>
      </c>
      <c r="F2514" s="256" t="s">
        <v>2249</v>
      </c>
      <c r="G2514" s="254"/>
      <c r="H2514" s="257">
        <v>17</v>
      </c>
      <c r="I2514" s="258"/>
      <c r="J2514" s="254"/>
      <c r="K2514" s="254"/>
      <c r="L2514" s="259"/>
      <c r="M2514" s="260"/>
      <c r="N2514" s="261"/>
      <c r="O2514" s="261"/>
      <c r="P2514" s="261"/>
      <c r="Q2514" s="261"/>
      <c r="R2514" s="261"/>
      <c r="S2514" s="261"/>
      <c r="T2514" s="262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63" t="s">
        <v>178</v>
      </c>
      <c r="AU2514" s="263" t="s">
        <v>89</v>
      </c>
      <c r="AV2514" s="14" t="s">
        <v>89</v>
      </c>
      <c r="AW2514" s="14" t="s">
        <v>36</v>
      </c>
      <c r="AX2514" s="14" t="s">
        <v>79</v>
      </c>
      <c r="AY2514" s="263" t="s">
        <v>170</v>
      </c>
    </row>
    <row r="2515" s="15" customFormat="1">
      <c r="A2515" s="15"/>
      <c r="B2515" s="264"/>
      <c r="C2515" s="265"/>
      <c r="D2515" s="244" t="s">
        <v>178</v>
      </c>
      <c r="E2515" s="266" t="s">
        <v>1</v>
      </c>
      <c r="F2515" s="267" t="s">
        <v>183</v>
      </c>
      <c r="G2515" s="265"/>
      <c r="H2515" s="268">
        <v>39.950000000000003</v>
      </c>
      <c r="I2515" s="269"/>
      <c r="J2515" s="265"/>
      <c r="K2515" s="265"/>
      <c r="L2515" s="270"/>
      <c r="M2515" s="271"/>
      <c r="N2515" s="272"/>
      <c r="O2515" s="272"/>
      <c r="P2515" s="272"/>
      <c r="Q2515" s="272"/>
      <c r="R2515" s="272"/>
      <c r="S2515" s="272"/>
      <c r="T2515" s="273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74" t="s">
        <v>178</v>
      </c>
      <c r="AU2515" s="274" t="s">
        <v>89</v>
      </c>
      <c r="AV2515" s="15" t="s">
        <v>176</v>
      </c>
      <c r="AW2515" s="15" t="s">
        <v>36</v>
      </c>
      <c r="AX2515" s="15" t="s">
        <v>87</v>
      </c>
      <c r="AY2515" s="274" t="s">
        <v>170</v>
      </c>
    </row>
    <row r="2516" s="2" customFormat="1" ht="24.15" customHeight="1">
      <c r="A2516" s="39"/>
      <c r="B2516" s="40"/>
      <c r="C2516" s="228" t="s">
        <v>2250</v>
      </c>
      <c r="D2516" s="228" t="s">
        <v>172</v>
      </c>
      <c r="E2516" s="229" t="s">
        <v>2251</v>
      </c>
      <c r="F2516" s="230" t="s">
        <v>2252</v>
      </c>
      <c r="G2516" s="231" t="s">
        <v>175</v>
      </c>
      <c r="H2516" s="232">
        <v>74.134</v>
      </c>
      <c r="I2516" s="233"/>
      <c r="J2516" s="234">
        <f>ROUND(I2516*H2516,2)</f>
        <v>0</v>
      </c>
      <c r="K2516" s="235"/>
      <c r="L2516" s="45"/>
      <c r="M2516" s="236" t="s">
        <v>1</v>
      </c>
      <c r="N2516" s="237" t="s">
        <v>44</v>
      </c>
      <c r="O2516" s="92"/>
      <c r="P2516" s="238">
        <f>O2516*H2516</f>
        <v>0</v>
      </c>
      <c r="Q2516" s="238">
        <v>8.0000000000000007E-05</v>
      </c>
      <c r="R2516" s="238">
        <f>Q2516*H2516</f>
        <v>0.0059307200000000004</v>
      </c>
      <c r="S2516" s="238">
        <v>0</v>
      </c>
      <c r="T2516" s="239">
        <f>S2516*H2516</f>
        <v>0</v>
      </c>
      <c r="U2516" s="39"/>
      <c r="V2516" s="39"/>
      <c r="W2516" s="39"/>
      <c r="X2516" s="39"/>
      <c r="Y2516" s="39"/>
      <c r="Z2516" s="39"/>
      <c r="AA2516" s="39"/>
      <c r="AB2516" s="39"/>
      <c r="AC2516" s="39"/>
      <c r="AD2516" s="39"/>
      <c r="AE2516" s="39"/>
      <c r="AR2516" s="240" t="s">
        <v>273</v>
      </c>
      <c r="AT2516" s="240" t="s">
        <v>172</v>
      </c>
      <c r="AU2516" s="240" t="s">
        <v>89</v>
      </c>
      <c r="AY2516" s="18" t="s">
        <v>170</v>
      </c>
      <c r="BE2516" s="241">
        <f>IF(N2516="základní",J2516,0)</f>
        <v>0</v>
      </c>
      <c r="BF2516" s="241">
        <f>IF(N2516="snížená",J2516,0)</f>
        <v>0</v>
      </c>
      <c r="BG2516" s="241">
        <f>IF(N2516="zákl. přenesená",J2516,0)</f>
        <v>0</v>
      </c>
      <c r="BH2516" s="241">
        <f>IF(N2516="sníž. přenesená",J2516,0)</f>
        <v>0</v>
      </c>
      <c r="BI2516" s="241">
        <f>IF(N2516="nulová",J2516,0)</f>
        <v>0</v>
      </c>
      <c r="BJ2516" s="18" t="s">
        <v>87</v>
      </c>
      <c r="BK2516" s="241">
        <f>ROUND(I2516*H2516,2)</f>
        <v>0</v>
      </c>
      <c r="BL2516" s="18" t="s">
        <v>273</v>
      </c>
      <c r="BM2516" s="240" t="s">
        <v>2253</v>
      </c>
    </row>
    <row r="2517" s="13" customFormat="1">
      <c r="A2517" s="13"/>
      <c r="B2517" s="242"/>
      <c r="C2517" s="243"/>
      <c r="D2517" s="244" t="s">
        <v>178</v>
      </c>
      <c r="E2517" s="245" t="s">
        <v>1</v>
      </c>
      <c r="F2517" s="246" t="s">
        <v>524</v>
      </c>
      <c r="G2517" s="243"/>
      <c r="H2517" s="245" t="s">
        <v>1</v>
      </c>
      <c r="I2517" s="247"/>
      <c r="J2517" s="243"/>
      <c r="K2517" s="243"/>
      <c r="L2517" s="248"/>
      <c r="M2517" s="249"/>
      <c r="N2517" s="250"/>
      <c r="O2517" s="250"/>
      <c r="P2517" s="250"/>
      <c r="Q2517" s="250"/>
      <c r="R2517" s="250"/>
      <c r="S2517" s="250"/>
      <c r="T2517" s="251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52" t="s">
        <v>178</v>
      </c>
      <c r="AU2517" s="252" t="s">
        <v>89</v>
      </c>
      <c r="AV2517" s="13" t="s">
        <v>87</v>
      </c>
      <c r="AW2517" s="13" t="s">
        <v>36</v>
      </c>
      <c r="AX2517" s="13" t="s">
        <v>79</v>
      </c>
      <c r="AY2517" s="252" t="s">
        <v>170</v>
      </c>
    </row>
    <row r="2518" s="13" customFormat="1">
      <c r="A2518" s="13"/>
      <c r="B2518" s="242"/>
      <c r="C2518" s="243"/>
      <c r="D2518" s="244" t="s">
        <v>178</v>
      </c>
      <c r="E2518" s="245" t="s">
        <v>1</v>
      </c>
      <c r="F2518" s="246" t="s">
        <v>577</v>
      </c>
      <c r="G2518" s="243"/>
      <c r="H2518" s="245" t="s">
        <v>1</v>
      </c>
      <c r="I2518" s="247"/>
      <c r="J2518" s="243"/>
      <c r="K2518" s="243"/>
      <c r="L2518" s="248"/>
      <c r="M2518" s="249"/>
      <c r="N2518" s="250"/>
      <c r="O2518" s="250"/>
      <c r="P2518" s="250"/>
      <c r="Q2518" s="250"/>
      <c r="R2518" s="250"/>
      <c r="S2518" s="250"/>
      <c r="T2518" s="25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2" t="s">
        <v>178</v>
      </c>
      <c r="AU2518" s="252" t="s">
        <v>89</v>
      </c>
      <c r="AV2518" s="13" t="s">
        <v>87</v>
      </c>
      <c r="AW2518" s="13" t="s">
        <v>36</v>
      </c>
      <c r="AX2518" s="13" t="s">
        <v>79</v>
      </c>
      <c r="AY2518" s="252" t="s">
        <v>170</v>
      </c>
    </row>
    <row r="2519" s="13" customFormat="1">
      <c r="A2519" s="13"/>
      <c r="B2519" s="242"/>
      <c r="C2519" s="243"/>
      <c r="D2519" s="244" t="s">
        <v>178</v>
      </c>
      <c r="E2519" s="245" t="s">
        <v>1</v>
      </c>
      <c r="F2519" s="246" t="s">
        <v>578</v>
      </c>
      <c r="G2519" s="243"/>
      <c r="H2519" s="245" t="s">
        <v>1</v>
      </c>
      <c r="I2519" s="247"/>
      <c r="J2519" s="243"/>
      <c r="K2519" s="243"/>
      <c r="L2519" s="248"/>
      <c r="M2519" s="249"/>
      <c r="N2519" s="250"/>
      <c r="O2519" s="250"/>
      <c r="P2519" s="250"/>
      <c r="Q2519" s="250"/>
      <c r="R2519" s="250"/>
      <c r="S2519" s="250"/>
      <c r="T2519" s="251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52" t="s">
        <v>178</v>
      </c>
      <c r="AU2519" s="252" t="s">
        <v>89</v>
      </c>
      <c r="AV2519" s="13" t="s">
        <v>87</v>
      </c>
      <c r="AW2519" s="13" t="s">
        <v>36</v>
      </c>
      <c r="AX2519" s="13" t="s">
        <v>79</v>
      </c>
      <c r="AY2519" s="252" t="s">
        <v>170</v>
      </c>
    </row>
    <row r="2520" s="14" customFormat="1">
      <c r="A2520" s="14"/>
      <c r="B2520" s="253"/>
      <c r="C2520" s="254"/>
      <c r="D2520" s="244" t="s">
        <v>178</v>
      </c>
      <c r="E2520" s="255" t="s">
        <v>1</v>
      </c>
      <c r="F2520" s="256" t="s">
        <v>2254</v>
      </c>
      <c r="G2520" s="254"/>
      <c r="H2520" s="257">
        <v>21.059999999999999</v>
      </c>
      <c r="I2520" s="258"/>
      <c r="J2520" s="254"/>
      <c r="K2520" s="254"/>
      <c r="L2520" s="259"/>
      <c r="M2520" s="260"/>
      <c r="N2520" s="261"/>
      <c r="O2520" s="261"/>
      <c r="P2520" s="261"/>
      <c r="Q2520" s="261"/>
      <c r="R2520" s="261"/>
      <c r="S2520" s="261"/>
      <c r="T2520" s="262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63" t="s">
        <v>178</v>
      </c>
      <c r="AU2520" s="263" t="s">
        <v>89</v>
      </c>
      <c r="AV2520" s="14" t="s">
        <v>89</v>
      </c>
      <c r="AW2520" s="14" t="s">
        <v>36</v>
      </c>
      <c r="AX2520" s="14" t="s">
        <v>79</v>
      </c>
      <c r="AY2520" s="263" t="s">
        <v>170</v>
      </c>
    </row>
    <row r="2521" s="13" customFormat="1">
      <c r="A2521" s="13"/>
      <c r="B2521" s="242"/>
      <c r="C2521" s="243"/>
      <c r="D2521" s="244" t="s">
        <v>178</v>
      </c>
      <c r="E2521" s="245" t="s">
        <v>1</v>
      </c>
      <c r="F2521" s="246" t="s">
        <v>580</v>
      </c>
      <c r="G2521" s="243"/>
      <c r="H2521" s="245" t="s">
        <v>1</v>
      </c>
      <c r="I2521" s="247"/>
      <c r="J2521" s="243"/>
      <c r="K2521" s="243"/>
      <c r="L2521" s="248"/>
      <c r="M2521" s="249"/>
      <c r="N2521" s="250"/>
      <c r="O2521" s="250"/>
      <c r="P2521" s="250"/>
      <c r="Q2521" s="250"/>
      <c r="R2521" s="250"/>
      <c r="S2521" s="250"/>
      <c r="T2521" s="251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52" t="s">
        <v>178</v>
      </c>
      <c r="AU2521" s="252" t="s">
        <v>89</v>
      </c>
      <c r="AV2521" s="13" t="s">
        <v>87</v>
      </c>
      <c r="AW2521" s="13" t="s">
        <v>36</v>
      </c>
      <c r="AX2521" s="13" t="s">
        <v>79</v>
      </c>
      <c r="AY2521" s="252" t="s">
        <v>170</v>
      </c>
    </row>
    <row r="2522" s="14" customFormat="1">
      <c r="A2522" s="14"/>
      <c r="B2522" s="253"/>
      <c r="C2522" s="254"/>
      <c r="D2522" s="244" t="s">
        <v>178</v>
      </c>
      <c r="E2522" s="255" t="s">
        <v>1</v>
      </c>
      <c r="F2522" s="256" t="s">
        <v>2255</v>
      </c>
      <c r="G2522" s="254"/>
      <c r="H2522" s="257">
        <v>4.6799999999999997</v>
      </c>
      <c r="I2522" s="258"/>
      <c r="J2522" s="254"/>
      <c r="K2522" s="254"/>
      <c r="L2522" s="259"/>
      <c r="M2522" s="260"/>
      <c r="N2522" s="261"/>
      <c r="O2522" s="261"/>
      <c r="P2522" s="261"/>
      <c r="Q2522" s="261"/>
      <c r="R2522" s="261"/>
      <c r="S2522" s="261"/>
      <c r="T2522" s="262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63" t="s">
        <v>178</v>
      </c>
      <c r="AU2522" s="263" t="s">
        <v>89</v>
      </c>
      <c r="AV2522" s="14" t="s">
        <v>89</v>
      </c>
      <c r="AW2522" s="14" t="s">
        <v>36</v>
      </c>
      <c r="AX2522" s="14" t="s">
        <v>79</v>
      </c>
      <c r="AY2522" s="263" t="s">
        <v>170</v>
      </c>
    </row>
    <row r="2523" s="16" customFormat="1">
      <c r="A2523" s="16"/>
      <c r="B2523" s="275"/>
      <c r="C2523" s="276"/>
      <c r="D2523" s="244" t="s">
        <v>178</v>
      </c>
      <c r="E2523" s="277" t="s">
        <v>1</v>
      </c>
      <c r="F2523" s="278" t="s">
        <v>221</v>
      </c>
      <c r="G2523" s="276"/>
      <c r="H2523" s="279">
        <v>25.739999999999998</v>
      </c>
      <c r="I2523" s="280"/>
      <c r="J2523" s="276"/>
      <c r="K2523" s="276"/>
      <c r="L2523" s="281"/>
      <c r="M2523" s="282"/>
      <c r="N2523" s="283"/>
      <c r="O2523" s="283"/>
      <c r="P2523" s="283"/>
      <c r="Q2523" s="283"/>
      <c r="R2523" s="283"/>
      <c r="S2523" s="283"/>
      <c r="T2523" s="284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T2523" s="285" t="s">
        <v>178</v>
      </c>
      <c r="AU2523" s="285" t="s">
        <v>89</v>
      </c>
      <c r="AV2523" s="16" t="s">
        <v>189</v>
      </c>
      <c r="AW2523" s="16" t="s">
        <v>36</v>
      </c>
      <c r="AX2523" s="16" t="s">
        <v>79</v>
      </c>
      <c r="AY2523" s="285" t="s">
        <v>170</v>
      </c>
    </row>
    <row r="2524" s="13" customFormat="1">
      <c r="A2524" s="13"/>
      <c r="B2524" s="242"/>
      <c r="C2524" s="243"/>
      <c r="D2524" s="244" t="s">
        <v>178</v>
      </c>
      <c r="E2524" s="245" t="s">
        <v>1</v>
      </c>
      <c r="F2524" s="246" t="s">
        <v>582</v>
      </c>
      <c r="G2524" s="243"/>
      <c r="H2524" s="245" t="s">
        <v>1</v>
      </c>
      <c r="I2524" s="247"/>
      <c r="J2524" s="243"/>
      <c r="K2524" s="243"/>
      <c r="L2524" s="248"/>
      <c r="M2524" s="249"/>
      <c r="N2524" s="250"/>
      <c r="O2524" s="250"/>
      <c r="P2524" s="250"/>
      <c r="Q2524" s="250"/>
      <c r="R2524" s="250"/>
      <c r="S2524" s="250"/>
      <c r="T2524" s="25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2" t="s">
        <v>178</v>
      </c>
      <c r="AU2524" s="252" t="s">
        <v>89</v>
      </c>
      <c r="AV2524" s="13" t="s">
        <v>87</v>
      </c>
      <c r="AW2524" s="13" t="s">
        <v>36</v>
      </c>
      <c r="AX2524" s="13" t="s">
        <v>79</v>
      </c>
      <c r="AY2524" s="252" t="s">
        <v>170</v>
      </c>
    </row>
    <row r="2525" s="13" customFormat="1">
      <c r="A2525" s="13"/>
      <c r="B2525" s="242"/>
      <c r="C2525" s="243"/>
      <c r="D2525" s="244" t="s">
        <v>178</v>
      </c>
      <c r="E2525" s="245" t="s">
        <v>1</v>
      </c>
      <c r="F2525" s="246" t="s">
        <v>583</v>
      </c>
      <c r="G2525" s="243"/>
      <c r="H2525" s="245" t="s">
        <v>1</v>
      </c>
      <c r="I2525" s="247"/>
      <c r="J2525" s="243"/>
      <c r="K2525" s="243"/>
      <c r="L2525" s="248"/>
      <c r="M2525" s="249"/>
      <c r="N2525" s="250"/>
      <c r="O2525" s="250"/>
      <c r="P2525" s="250"/>
      <c r="Q2525" s="250"/>
      <c r="R2525" s="250"/>
      <c r="S2525" s="250"/>
      <c r="T2525" s="251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52" t="s">
        <v>178</v>
      </c>
      <c r="AU2525" s="252" t="s">
        <v>89</v>
      </c>
      <c r="AV2525" s="13" t="s">
        <v>87</v>
      </c>
      <c r="AW2525" s="13" t="s">
        <v>36</v>
      </c>
      <c r="AX2525" s="13" t="s">
        <v>79</v>
      </c>
      <c r="AY2525" s="252" t="s">
        <v>170</v>
      </c>
    </row>
    <row r="2526" s="14" customFormat="1">
      <c r="A2526" s="14"/>
      <c r="B2526" s="253"/>
      <c r="C2526" s="254"/>
      <c r="D2526" s="244" t="s">
        <v>178</v>
      </c>
      <c r="E2526" s="255" t="s">
        <v>1</v>
      </c>
      <c r="F2526" s="256" t="s">
        <v>584</v>
      </c>
      <c r="G2526" s="254"/>
      <c r="H2526" s="257">
        <v>0.025000000000000001</v>
      </c>
      <c r="I2526" s="258"/>
      <c r="J2526" s="254"/>
      <c r="K2526" s="254"/>
      <c r="L2526" s="259"/>
      <c r="M2526" s="260"/>
      <c r="N2526" s="261"/>
      <c r="O2526" s="261"/>
      <c r="P2526" s="261"/>
      <c r="Q2526" s="261"/>
      <c r="R2526" s="261"/>
      <c r="S2526" s="261"/>
      <c r="T2526" s="26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63" t="s">
        <v>178</v>
      </c>
      <c r="AU2526" s="263" t="s">
        <v>89</v>
      </c>
      <c r="AV2526" s="14" t="s">
        <v>89</v>
      </c>
      <c r="AW2526" s="14" t="s">
        <v>36</v>
      </c>
      <c r="AX2526" s="14" t="s">
        <v>79</v>
      </c>
      <c r="AY2526" s="263" t="s">
        <v>170</v>
      </c>
    </row>
    <row r="2527" s="16" customFormat="1">
      <c r="A2527" s="16"/>
      <c r="B2527" s="275"/>
      <c r="C2527" s="276"/>
      <c r="D2527" s="244" t="s">
        <v>178</v>
      </c>
      <c r="E2527" s="277" t="s">
        <v>1</v>
      </c>
      <c r="F2527" s="278" t="s">
        <v>221</v>
      </c>
      <c r="G2527" s="276"/>
      <c r="H2527" s="279">
        <v>0.025000000000000001</v>
      </c>
      <c r="I2527" s="280"/>
      <c r="J2527" s="276"/>
      <c r="K2527" s="276"/>
      <c r="L2527" s="281"/>
      <c r="M2527" s="282"/>
      <c r="N2527" s="283"/>
      <c r="O2527" s="283"/>
      <c r="P2527" s="283"/>
      <c r="Q2527" s="283"/>
      <c r="R2527" s="283"/>
      <c r="S2527" s="283"/>
      <c r="T2527" s="284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T2527" s="285" t="s">
        <v>178</v>
      </c>
      <c r="AU2527" s="285" t="s">
        <v>89</v>
      </c>
      <c r="AV2527" s="16" t="s">
        <v>189</v>
      </c>
      <c r="AW2527" s="16" t="s">
        <v>36</v>
      </c>
      <c r="AX2527" s="16" t="s">
        <v>79</v>
      </c>
      <c r="AY2527" s="285" t="s">
        <v>170</v>
      </c>
    </row>
    <row r="2528" s="13" customFormat="1">
      <c r="A2528" s="13"/>
      <c r="B2528" s="242"/>
      <c r="C2528" s="243"/>
      <c r="D2528" s="244" t="s">
        <v>178</v>
      </c>
      <c r="E2528" s="245" t="s">
        <v>1</v>
      </c>
      <c r="F2528" s="246" t="s">
        <v>568</v>
      </c>
      <c r="G2528" s="243"/>
      <c r="H2528" s="245" t="s">
        <v>1</v>
      </c>
      <c r="I2528" s="247"/>
      <c r="J2528" s="243"/>
      <c r="K2528" s="243"/>
      <c r="L2528" s="248"/>
      <c r="M2528" s="249"/>
      <c r="N2528" s="250"/>
      <c r="O2528" s="250"/>
      <c r="P2528" s="250"/>
      <c r="Q2528" s="250"/>
      <c r="R2528" s="250"/>
      <c r="S2528" s="250"/>
      <c r="T2528" s="251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52" t="s">
        <v>178</v>
      </c>
      <c r="AU2528" s="252" t="s">
        <v>89</v>
      </c>
      <c r="AV2528" s="13" t="s">
        <v>87</v>
      </c>
      <c r="AW2528" s="13" t="s">
        <v>36</v>
      </c>
      <c r="AX2528" s="13" t="s">
        <v>79</v>
      </c>
      <c r="AY2528" s="252" t="s">
        <v>170</v>
      </c>
    </row>
    <row r="2529" s="13" customFormat="1">
      <c r="A2529" s="13"/>
      <c r="B2529" s="242"/>
      <c r="C2529" s="243"/>
      <c r="D2529" s="244" t="s">
        <v>178</v>
      </c>
      <c r="E2529" s="245" t="s">
        <v>1</v>
      </c>
      <c r="F2529" s="246" t="s">
        <v>569</v>
      </c>
      <c r="G2529" s="243"/>
      <c r="H2529" s="245" t="s">
        <v>1</v>
      </c>
      <c r="I2529" s="247"/>
      <c r="J2529" s="243"/>
      <c r="K2529" s="243"/>
      <c r="L2529" s="248"/>
      <c r="M2529" s="249"/>
      <c r="N2529" s="250"/>
      <c r="O2529" s="250"/>
      <c r="P2529" s="250"/>
      <c r="Q2529" s="250"/>
      <c r="R2529" s="250"/>
      <c r="S2529" s="250"/>
      <c r="T2529" s="251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52" t="s">
        <v>178</v>
      </c>
      <c r="AU2529" s="252" t="s">
        <v>89</v>
      </c>
      <c r="AV2529" s="13" t="s">
        <v>87</v>
      </c>
      <c r="AW2529" s="13" t="s">
        <v>36</v>
      </c>
      <c r="AX2529" s="13" t="s">
        <v>79</v>
      </c>
      <c r="AY2529" s="252" t="s">
        <v>170</v>
      </c>
    </row>
    <row r="2530" s="14" customFormat="1">
      <c r="A2530" s="14"/>
      <c r="B2530" s="253"/>
      <c r="C2530" s="254"/>
      <c r="D2530" s="244" t="s">
        <v>178</v>
      </c>
      <c r="E2530" s="255" t="s">
        <v>1</v>
      </c>
      <c r="F2530" s="256" t="s">
        <v>2256</v>
      </c>
      <c r="G2530" s="254"/>
      <c r="H2530" s="257">
        <v>3.5710000000000002</v>
      </c>
      <c r="I2530" s="258"/>
      <c r="J2530" s="254"/>
      <c r="K2530" s="254"/>
      <c r="L2530" s="259"/>
      <c r="M2530" s="260"/>
      <c r="N2530" s="261"/>
      <c r="O2530" s="261"/>
      <c r="P2530" s="261"/>
      <c r="Q2530" s="261"/>
      <c r="R2530" s="261"/>
      <c r="S2530" s="261"/>
      <c r="T2530" s="26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63" t="s">
        <v>178</v>
      </c>
      <c r="AU2530" s="263" t="s">
        <v>89</v>
      </c>
      <c r="AV2530" s="14" t="s">
        <v>89</v>
      </c>
      <c r="AW2530" s="14" t="s">
        <v>36</v>
      </c>
      <c r="AX2530" s="14" t="s">
        <v>79</v>
      </c>
      <c r="AY2530" s="263" t="s">
        <v>170</v>
      </c>
    </row>
    <row r="2531" s="13" customFormat="1">
      <c r="A2531" s="13"/>
      <c r="B2531" s="242"/>
      <c r="C2531" s="243"/>
      <c r="D2531" s="244" t="s">
        <v>178</v>
      </c>
      <c r="E2531" s="245" t="s">
        <v>1</v>
      </c>
      <c r="F2531" s="246" t="s">
        <v>571</v>
      </c>
      <c r="G2531" s="243"/>
      <c r="H2531" s="245" t="s">
        <v>1</v>
      </c>
      <c r="I2531" s="247"/>
      <c r="J2531" s="243"/>
      <c r="K2531" s="243"/>
      <c r="L2531" s="248"/>
      <c r="M2531" s="249"/>
      <c r="N2531" s="250"/>
      <c r="O2531" s="250"/>
      <c r="P2531" s="250"/>
      <c r="Q2531" s="250"/>
      <c r="R2531" s="250"/>
      <c r="S2531" s="250"/>
      <c r="T2531" s="251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52" t="s">
        <v>178</v>
      </c>
      <c r="AU2531" s="252" t="s">
        <v>89</v>
      </c>
      <c r="AV2531" s="13" t="s">
        <v>87</v>
      </c>
      <c r="AW2531" s="13" t="s">
        <v>36</v>
      </c>
      <c r="AX2531" s="13" t="s">
        <v>79</v>
      </c>
      <c r="AY2531" s="252" t="s">
        <v>170</v>
      </c>
    </row>
    <row r="2532" s="14" customFormat="1">
      <c r="A2532" s="14"/>
      <c r="B2532" s="253"/>
      <c r="C2532" s="254"/>
      <c r="D2532" s="244" t="s">
        <v>178</v>
      </c>
      <c r="E2532" s="255" t="s">
        <v>1</v>
      </c>
      <c r="F2532" s="256" t="s">
        <v>2257</v>
      </c>
      <c r="G2532" s="254"/>
      <c r="H2532" s="257">
        <v>2.778</v>
      </c>
      <c r="I2532" s="258"/>
      <c r="J2532" s="254"/>
      <c r="K2532" s="254"/>
      <c r="L2532" s="259"/>
      <c r="M2532" s="260"/>
      <c r="N2532" s="261"/>
      <c r="O2532" s="261"/>
      <c r="P2532" s="261"/>
      <c r="Q2532" s="261"/>
      <c r="R2532" s="261"/>
      <c r="S2532" s="261"/>
      <c r="T2532" s="262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63" t="s">
        <v>178</v>
      </c>
      <c r="AU2532" s="263" t="s">
        <v>89</v>
      </c>
      <c r="AV2532" s="14" t="s">
        <v>89</v>
      </c>
      <c r="AW2532" s="14" t="s">
        <v>36</v>
      </c>
      <c r="AX2532" s="14" t="s">
        <v>79</v>
      </c>
      <c r="AY2532" s="263" t="s">
        <v>170</v>
      </c>
    </row>
    <row r="2533" s="16" customFormat="1">
      <c r="A2533" s="16"/>
      <c r="B2533" s="275"/>
      <c r="C2533" s="276"/>
      <c r="D2533" s="244" t="s">
        <v>178</v>
      </c>
      <c r="E2533" s="277" t="s">
        <v>1</v>
      </c>
      <c r="F2533" s="278" t="s">
        <v>221</v>
      </c>
      <c r="G2533" s="276"/>
      <c r="H2533" s="279">
        <v>6.3490000000000002</v>
      </c>
      <c r="I2533" s="280"/>
      <c r="J2533" s="276"/>
      <c r="K2533" s="276"/>
      <c r="L2533" s="281"/>
      <c r="M2533" s="282"/>
      <c r="N2533" s="283"/>
      <c r="O2533" s="283"/>
      <c r="P2533" s="283"/>
      <c r="Q2533" s="283"/>
      <c r="R2533" s="283"/>
      <c r="S2533" s="283"/>
      <c r="T2533" s="284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T2533" s="285" t="s">
        <v>178</v>
      </c>
      <c r="AU2533" s="285" t="s">
        <v>89</v>
      </c>
      <c r="AV2533" s="16" t="s">
        <v>189</v>
      </c>
      <c r="AW2533" s="16" t="s">
        <v>36</v>
      </c>
      <c r="AX2533" s="16" t="s">
        <v>79</v>
      </c>
      <c r="AY2533" s="285" t="s">
        <v>170</v>
      </c>
    </row>
    <row r="2534" s="13" customFormat="1">
      <c r="A2534" s="13"/>
      <c r="B2534" s="242"/>
      <c r="C2534" s="243"/>
      <c r="D2534" s="244" t="s">
        <v>178</v>
      </c>
      <c r="E2534" s="245" t="s">
        <v>1</v>
      </c>
      <c r="F2534" s="246" t="s">
        <v>2258</v>
      </c>
      <c r="G2534" s="243"/>
      <c r="H2534" s="245" t="s">
        <v>1</v>
      </c>
      <c r="I2534" s="247"/>
      <c r="J2534" s="243"/>
      <c r="K2534" s="243"/>
      <c r="L2534" s="248"/>
      <c r="M2534" s="249"/>
      <c r="N2534" s="250"/>
      <c r="O2534" s="250"/>
      <c r="P2534" s="250"/>
      <c r="Q2534" s="250"/>
      <c r="R2534" s="250"/>
      <c r="S2534" s="250"/>
      <c r="T2534" s="251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52" t="s">
        <v>178</v>
      </c>
      <c r="AU2534" s="252" t="s">
        <v>89</v>
      </c>
      <c r="AV2534" s="13" t="s">
        <v>87</v>
      </c>
      <c r="AW2534" s="13" t="s">
        <v>36</v>
      </c>
      <c r="AX2534" s="13" t="s">
        <v>79</v>
      </c>
      <c r="AY2534" s="252" t="s">
        <v>170</v>
      </c>
    </row>
    <row r="2535" s="14" customFormat="1">
      <c r="A2535" s="14"/>
      <c r="B2535" s="253"/>
      <c r="C2535" s="254"/>
      <c r="D2535" s="244" t="s">
        <v>178</v>
      </c>
      <c r="E2535" s="255" t="s">
        <v>1</v>
      </c>
      <c r="F2535" s="256" t="s">
        <v>2259</v>
      </c>
      <c r="G2535" s="254"/>
      <c r="H2535" s="257">
        <v>35.640000000000001</v>
      </c>
      <c r="I2535" s="258"/>
      <c r="J2535" s="254"/>
      <c r="K2535" s="254"/>
      <c r="L2535" s="259"/>
      <c r="M2535" s="260"/>
      <c r="N2535" s="261"/>
      <c r="O2535" s="261"/>
      <c r="P2535" s="261"/>
      <c r="Q2535" s="261"/>
      <c r="R2535" s="261"/>
      <c r="S2535" s="261"/>
      <c r="T2535" s="26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63" t="s">
        <v>178</v>
      </c>
      <c r="AU2535" s="263" t="s">
        <v>89</v>
      </c>
      <c r="AV2535" s="14" t="s">
        <v>89</v>
      </c>
      <c r="AW2535" s="14" t="s">
        <v>36</v>
      </c>
      <c r="AX2535" s="14" t="s">
        <v>79</v>
      </c>
      <c r="AY2535" s="263" t="s">
        <v>170</v>
      </c>
    </row>
    <row r="2536" s="13" customFormat="1">
      <c r="A2536" s="13"/>
      <c r="B2536" s="242"/>
      <c r="C2536" s="243"/>
      <c r="D2536" s="244" t="s">
        <v>178</v>
      </c>
      <c r="E2536" s="245" t="s">
        <v>1</v>
      </c>
      <c r="F2536" s="246" t="s">
        <v>2022</v>
      </c>
      <c r="G2536" s="243"/>
      <c r="H2536" s="245" t="s">
        <v>1</v>
      </c>
      <c r="I2536" s="247"/>
      <c r="J2536" s="243"/>
      <c r="K2536" s="243"/>
      <c r="L2536" s="248"/>
      <c r="M2536" s="249"/>
      <c r="N2536" s="250"/>
      <c r="O2536" s="250"/>
      <c r="P2536" s="250"/>
      <c r="Q2536" s="250"/>
      <c r="R2536" s="250"/>
      <c r="S2536" s="250"/>
      <c r="T2536" s="25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52" t="s">
        <v>178</v>
      </c>
      <c r="AU2536" s="252" t="s">
        <v>89</v>
      </c>
      <c r="AV2536" s="13" t="s">
        <v>87</v>
      </c>
      <c r="AW2536" s="13" t="s">
        <v>36</v>
      </c>
      <c r="AX2536" s="13" t="s">
        <v>79</v>
      </c>
      <c r="AY2536" s="252" t="s">
        <v>170</v>
      </c>
    </row>
    <row r="2537" s="14" customFormat="1">
      <c r="A2537" s="14"/>
      <c r="B2537" s="253"/>
      <c r="C2537" s="254"/>
      <c r="D2537" s="244" t="s">
        <v>178</v>
      </c>
      <c r="E2537" s="255" t="s">
        <v>1</v>
      </c>
      <c r="F2537" s="256" t="s">
        <v>2260</v>
      </c>
      <c r="G2537" s="254"/>
      <c r="H2537" s="257">
        <v>6.3799999999999999</v>
      </c>
      <c r="I2537" s="258"/>
      <c r="J2537" s="254"/>
      <c r="K2537" s="254"/>
      <c r="L2537" s="259"/>
      <c r="M2537" s="260"/>
      <c r="N2537" s="261"/>
      <c r="O2537" s="261"/>
      <c r="P2537" s="261"/>
      <c r="Q2537" s="261"/>
      <c r="R2537" s="261"/>
      <c r="S2537" s="261"/>
      <c r="T2537" s="26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63" t="s">
        <v>178</v>
      </c>
      <c r="AU2537" s="263" t="s">
        <v>89</v>
      </c>
      <c r="AV2537" s="14" t="s">
        <v>89</v>
      </c>
      <c r="AW2537" s="14" t="s">
        <v>36</v>
      </c>
      <c r="AX2537" s="14" t="s">
        <v>79</v>
      </c>
      <c r="AY2537" s="263" t="s">
        <v>170</v>
      </c>
    </row>
    <row r="2538" s="16" customFormat="1">
      <c r="A2538" s="16"/>
      <c r="B2538" s="275"/>
      <c r="C2538" s="276"/>
      <c r="D2538" s="244" t="s">
        <v>178</v>
      </c>
      <c r="E2538" s="277" t="s">
        <v>1</v>
      </c>
      <c r="F2538" s="278" t="s">
        <v>221</v>
      </c>
      <c r="G2538" s="276"/>
      <c r="H2538" s="279">
        <v>42.020000000000003</v>
      </c>
      <c r="I2538" s="280"/>
      <c r="J2538" s="276"/>
      <c r="K2538" s="276"/>
      <c r="L2538" s="281"/>
      <c r="M2538" s="282"/>
      <c r="N2538" s="283"/>
      <c r="O2538" s="283"/>
      <c r="P2538" s="283"/>
      <c r="Q2538" s="283"/>
      <c r="R2538" s="283"/>
      <c r="S2538" s="283"/>
      <c r="T2538" s="284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T2538" s="285" t="s">
        <v>178</v>
      </c>
      <c r="AU2538" s="285" t="s">
        <v>89</v>
      </c>
      <c r="AV2538" s="16" t="s">
        <v>189</v>
      </c>
      <c r="AW2538" s="16" t="s">
        <v>36</v>
      </c>
      <c r="AX2538" s="16" t="s">
        <v>79</v>
      </c>
      <c r="AY2538" s="285" t="s">
        <v>170</v>
      </c>
    </row>
    <row r="2539" s="15" customFormat="1">
      <c r="A2539" s="15"/>
      <c r="B2539" s="264"/>
      <c r="C2539" s="265"/>
      <c r="D2539" s="244" t="s">
        <v>178</v>
      </c>
      <c r="E2539" s="266" t="s">
        <v>1</v>
      </c>
      <c r="F2539" s="267" t="s">
        <v>183</v>
      </c>
      <c r="G2539" s="265"/>
      <c r="H2539" s="268">
        <v>74.133999999999986</v>
      </c>
      <c r="I2539" s="269"/>
      <c r="J2539" s="265"/>
      <c r="K2539" s="265"/>
      <c r="L2539" s="270"/>
      <c r="M2539" s="271"/>
      <c r="N2539" s="272"/>
      <c r="O2539" s="272"/>
      <c r="P2539" s="272"/>
      <c r="Q2539" s="272"/>
      <c r="R2539" s="272"/>
      <c r="S2539" s="272"/>
      <c r="T2539" s="273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74" t="s">
        <v>178</v>
      </c>
      <c r="AU2539" s="274" t="s">
        <v>89</v>
      </c>
      <c r="AV2539" s="15" t="s">
        <v>176</v>
      </c>
      <c r="AW2539" s="15" t="s">
        <v>36</v>
      </c>
      <c r="AX2539" s="15" t="s">
        <v>87</v>
      </c>
      <c r="AY2539" s="274" t="s">
        <v>170</v>
      </c>
    </row>
    <row r="2540" s="2" customFormat="1" ht="14.4" customHeight="1">
      <c r="A2540" s="39"/>
      <c r="B2540" s="40"/>
      <c r="C2540" s="228" t="s">
        <v>2261</v>
      </c>
      <c r="D2540" s="228" t="s">
        <v>172</v>
      </c>
      <c r="E2540" s="229" t="s">
        <v>2262</v>
      </c>
      <c r="F2540" s="230" t="s">
        <v>2263</v>
      </c>
      <c r="G2540" s="231" t="s">
        <v>175</v>
      </c>
      <c r="H2540" s="232">
        <v>11.116</v>
      </c>
      <c r="I2540" s="233"/>
      <c r="J2540" s="234">
        <f>ROUND(I2540*H2540,2)</f>
        <v>0</v>
      </c>
      <c r="K2540" s="235"/>
      <c r="L2540" s="45"/>
      <c r="M2540" s="236" t="s">
        <v>1</v>
      </c>
      <c r="N2540" s="237" t="s">
        <v>44</v>
      </c>
      <c r="O2540" s="92"/>
      <c r="P2540" s="238">
        <f>O2540*H2540</f>
        <v>0</v>
      </c>
      <c r="Q2540" s="238">
        <v>0</v>
      </c>
      <c r="R2540" s="238">
        <f>Q2540*H2540</f>
        <v>0</v>
      </c>
      <c r="S2540" s="238">
        <v>0</v>
      </c>
      <c r="T2540" s="239">
        <f>S2540*H2540</f>
        <v>0</v>
      </c>
      <c r="U2540" s="39"/>
      <c r="V2540" s="39"/>
      <c r="W2540" s="39"/>
      <c r="X2540" s="39"/>
      <c r="Y2540" s="39"/>
      <c r="Z2540" s="39"/>
      <c r="AA2540" s="39"/>
      <c r="AB2540" s="39"/>
      <c r="AC2540" s="39"/>
      <c r="AD2540" s="39"/>
      <c r="AE2540" s="39"/>
      <c r="AR2540" s="240" t="s">
        <v>273</v>
      </c>
      <c r="AT2540" s="240" t="s">
        <v>172</v>
      </c>
      <c r="AU2540" s="240" t="s">
        <v>89</v>
      </c>
      <c r="AY2540" s="18" t="s">
        <v>170</v>
      </c>
      <c r="BE2540" s="241">
        <f>IF(N2540="základní",J2540,0)</f>
        <v>0</v>
      </c>
      <c r="BF2540" s="241">
        <f>IF(N2540="snížená",J2540,0)</f>
        <v>0</v>
      </c>
      <c r="BG2540" s="241">
        <f>IF(N2540="zákl. přenesená",J2540,0)</f>
        <v>0</v>
      </c>
      <c r="BH2540" s="241">
        <f>IF(N2540="sníž. přenesená",J2540,0)</f>
        <v>0</v>
      </c>
      <c r="BI2540" s="241">
        <f>IF(N2540="nulová",J2540,0)</f>
        <v>0</v>
      </c>
      <c r="BJ2540" s="18" t="s">
        <v>87</v>
      </c>
      <c r="BK2540" s="241">
        <f>ROUND(I2540*H2540,2)</f>
        <v>0</v>
      </c>
      <c r="BL2540" s="18" t="s">
        <v>273</v>
      </c>
      <c r="BM2540" s="240" t="s">
        <v>2264</v>
      </c>
    </row>
    <row r="2541" s="13" customFormat="1">
      <c r="A2541" s="13"/>
      <c r="B2541" s="242"/>
      <c r="C2541" s="243"/>
      <c r="D2541" s="244" t="s">
        <v>178</v>
      </c>
      <c r="E2541" s="245" t="s">
        <v>1</v>
      </c>
      <c r="F2541" s="246" t="s">
        <v>524</v>
      </c>
      <c r="G2541" s="243"/>
      <c r="H2541" s="245" t="s">
        <v>1</v>
      </c>
      <c r="I2541" s="247"/>
      <c r="J2541" s="243"/>
      <c r="K2541" s="243"/>
      <c r="L2541" s="248"/>
      <c r="M2541" s="249"/>
      <c r="N2541" s="250"/>
      <c r="O2541" s="250"/>
      <c r="P2541" s="250"/>
      <c r="Q2541" s="250"/>
      <c r="R2541" s="250"/>
      <c r="S2541" s="250"/>
      <c r="T2541" s="251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52" t="s">
        <v>178</v>
      </c>
      <c r="AU2541" s="252" t="s">
        <v>89</v>
      </c>
      <c r="AV2541" s="13" t="s">
        <v>87</v>
      </c>
      <c r="AW2541" s="13" t="s">
        <v>36</v>
      </c>
      <c r="AX2541" s="13" t="s">
        <v>79</v>
      </c>
      <c r="AY2541" s="252" t="s">
        <v>170</v>
      </c>
    </row>
    <row r="2542" s="13" customFormat="1">
      <c r="A2542" s="13"/>
      <c r="B2542" s="242"/>
      <c r="C2542" s="243"/>
      <c r="D2542" s="244" t="s">
        <v>178</v>
      </c>
      <c r="E2542" s="245" t="s">
        <v>1</v>
      </c>
      <c r="F2542" s="246" t="s">
        <v>195</v>
      </c>
      <c r="G2542" s="243"/>
      <c r="H2542" s="245" t="s">
        <v>1</v>
      </c>
      <c r="I2542" s="247"/>
      <c r="J2542" s="243"/>
      <c r="K2542" s="243"/>
      <c r="L2542" s="248"/>
      <c r="M2542" s="249"/>
      <c r="N2542" s="250"/>
      <c r="O2542" s="250"/>
      <c r="P2542" s="250"/>
      <c r="Q2542" s="250"/>
      <c r="R2542" s="250"/>
      <c r="S2542" s="250"/>
      <c r="T2542" s="251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52" t="s">
        <v>178</v>
      </c>
      <c r="AU2542" s="252" t="s">
        <v>89</v>
      </c>
      <c r="AV2542" s="13" t="s">
        <v>87</v>
      </c>
      <c r="AW2542" s="13" t="s">
        <v>36</v>
      </c>
      <c r="AX2542" s="13" t="s">
        <v>79</v>
      </c>
      <c r="AY2542" s="252" t="s">
        <v>170</v>
      </c>
    </row>
    <row r="2543" s="13" customFormat="1">
      <c r="A2543" s="13"/>
      <c r="B2543" s="242"/>
      <c r="C2543" s="243"/>
      <c r="D2543" s="244" t="s">
        <v>178</v>
      </c>
      <c r="E2543" s="245" t="s">
        <v>1</v>
      </c>
      <c r="F2543" s="246" t="s">
        <v>2265</v>
      </c>
      <c r="G2543" s="243"/>
      <c r="H2543" s="245" t="s">
        <v>1</v>
      </c>
      <c r="I2543" s="247"/>
      <c r="J2543" s="243"/>
      <c r="K2543" s="243"/>
      <c r="L2543" s="248"/>
      <c r="M2543" s="249"/>
      <c r="N2543" s="250"/>
      <c r="O2543" s="250"/>
      <c r="P2543" s="250"/>
      <c r="Q2543" s="250"/>
      <c r="R2543" s="250"/>
      <c r="S2543" s="250"/>
      <c r="T2543" s="251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52" t="s">
        <v>178</v>
      </c>
      <c r="AU2543" s="252" t="s">
        <v>89</v>
      </c>
      <c r="AV2543" s="13" t="s">
        <v>87</v>
      </c>
      <c r="AW2543" s="13" t="s">
        <v>36</v>
      </c>
      <c r="AX2543" s="13" t="s">
        <v>79</v>
      </c>
      <c r="AY2543" s="252" t="s">
        <v>170</v>
      </c>
    </row>
    <row r="2544" s="14" customFormat="1">
      <c r="A2544" s="14"/>
      <c r="B2544" s="253"/>
      <c r="C2544" s="254"/>
      <c r="D2544" s="244" t="s">
        <v>178</v>
      </c>
      <c r="E2544" s="255" t="s">
        <v>1</v>
      </c>
      <c r="F2544" s="256" t="s">
        <v>2266</v>
      </c>
      <c r="G2544" s="254"/>
      <c r="H2544" s="257">
        <v>11.116</v>
      </c>
      <c r="I2544" s="258"/>
      <c r="J2544" s="254"/>
      <c r="K2544" s="254"/>
      <c r="L2544" s="259"/>
      <c r="M2544" s="260"/>
      <c r="N2544" s="261"/>
      <c r="O2544" s="261"/>
      <c r="P2544" s="261"/>
      <c r="Q2544" s="261"/>
      <c r="R2544" s="261"/>
      <c r="S2544" s="261"/>
      <c r="T2544" s="262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63" t="s">
        <v>178</v>
      </c>
      <c r="AU2544" s="263" t="s">
        <v>89</v>
      </c>
      <c r="AV2544" s="14" t="s">
        <v>89</v>
      </c>
      <c r="AW2544" s="14" t="s">
        <v>36</v>
      </c>
      <c r="AX2544" s="14" t="s">
        <v>79</v>
      </c>
      <c r="AY2544" s="263" t="s">
        <v>170</v>
      </c>
    </row>
    <row r="2545" s="15" customFormat="1">
      <c r="A2545" s="15"/>
      <c r="B2545" s="264"/>
      <c r="C2545" s="265"/>
      <c r="D2545" s="244" t="s">
        <v>178</v>
      </c>
      <c r="E2545" s="266" t="s">
        <v>1</v>
      </c>
      <c r="F2545" s="267" t="s">
        <v>183</v>
      </c>
      <c r="G2545" s="265"/>
      <c r="H2545" s="268">
        <v>11.116</v>
      </c>
      <c r="I2545" s="269"/>
      <c r="J2545" s="265"/>
      <c r="K2545" s="265"/>
      <c r="L2545" s="270"/>
      <c r="M2545" s="271"/>
      <c r="N2545" s="272"/>
      <c r="O2545" s="272"/>
      <c r="P2545" s="272"/>
      <c r="Q2545" s="272"/>
      <c r="R2545" s="272"/>
      <c r="S2545" s="272"/>
      <c r="T2545" s="273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74" t="s">
        <v>178</v>
      </c>
      <c r="AU2545" s="274" t="s">
        <v>89</v>
      </c>
      <c r="AV2545" s="15" t="s">
        <v>176</v>
      </c>
      <c r="AW2545" s="15" t="s">
        <v>36</v>
      </c>
      <c r="AX2545" s="15" t="s">
        <v>87</v>
      </c>
      <c r="AY2545" s="274" t="s">
        <v>170</v>
      </c>
    </row>
    <row r="2546" s="2" customFormat="1" ht="24.15" customHeight="1">
      <c r="A2546" s="39"/>
      <c r="B2546" s="40"/>
      <c r="C2546" s="228" t="s">
        <v>2267</v>
      </c>
      <c r="D2546" s="228" t="s">
        <v>172</v>
      </c>
      <c r="E2546" s="229" t="s">
        <v>2268</v>
      </c>
      <c r="F2546" s="230" t="s">
        <v>2269</v>
      </c>
      <c r="G2546" s="231" t="s">
        <v>175</v>
      </c>
      <c r="H2546" s="232">
        <v>74.134</v>
      </c>
      <c r="I2546" s="233"/>
      <c r="J2546" s="234">
        <f>ROUND(I2546*H2546,2)</f>
        <v>0</v>
      </c>
      <c r="K2546" s="235"/>
      <c r="L2546" s="45"/>
      <c r="M2546" s="236" t="s">
        <v>1</v>
      </c>
      <c r="N2546" s="237" t="s">
        <v>44</v>
      </c>
      <c r="O2546" s="92"/>
      <c r="P2546" s="238">
        <f>O2546*H2546</f>
        <v>0</v>
      </c>
      <c r="Q2546" s="238">
        <v>0.00013999999999999999</v>
      </c>
      <c r="R2546" s="238">
        <f>Q2546*H2546</f>
        <v>0.010378759999999999</v>
      </c>
      <c r="S2546" s="238">
        <v>0</v>
      </c>
      <c r="T2546" s="239">
        <f>S2546*H2546</f>
        <v>0</v>
      </c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R2546" s="240" t="s">
        <v>273</v>
      </c>
      <c r="AT2546" s="240" t="s">
        <v>172</v>
      </c>
      <c r="AU2546" s="240" t="s">
        <v>89</v>
      </c>
      <c r="AY2546" s="18" t="s">
        <v>170</v>
      </c>
      <c r="BE2546" s="241">
        <f>IF(N2546="základní",J2546,0)</f>
        <v>0</v>
      </c>
      <c r="BF2546" s="241">
        <f>IF(N2546="snížená",J2546,0)</f>
        <v>0</v>
      </c>
      <c r="BG2546" s="241">
        <f>IF(N2546="zákl. přenesená",J2546,0)</f>
        <v>0</v>
      </c>
      <c r="BH2546" s="241">
        <f>IF(N2546="sníž. přenesená",J2546,0)</f>
        <v>0</v>
      </c>
      <c r="BI2546" s="241">
        <f>IF(N2546="nulová",J2546,0)</f>
        <v>0</v>
      </c>
      <c r="BJ2546" s="18" t="s">
        <v>87</v>
      </c>
      <c r="BK2546" s="241">
        <f>ROUND(I2546*H2546,2)</f>
        <v>0</v>
      </c>
      <c r="BL2546" s="18" t="s">
        <v>273</v>
      </c>
      <c r="BM2546" s="240" t="s">
        <v>2270</v>
      </c>
    </row>
    <row r="2547" s="13" customFormat="1">
      <c r="A2547" s="13"/>
      <c r="B2547" s="242"/>
      <c r="C2547" s="243"/>
      <c r="D2547" s="244" t="s">
        <v>178</v>
      </c>
      <c r="E2547" s="245" t="s">
        <v>1</v>
      </c>
      <c r="F2547" s="246" t="s">
        <v>524</v>
      </c>
      <c r="G2547" s="243"/>
      <c r="H2547" s="245" t="s">
        <v>1</v>
      </c>
      <c r="I2547" s="247"/>
      <c r="J2547" s="243"/>
      <c r="K2547" s="243"/>
      <c r="L2547" s="248"/>
      <c r="M2547" s="249"/>
      <c r="N2547" s="250"/>
      <c r="O2547" s="250"/>
      <c r="P2547" s="250"/>
      <c r="Q2547" s="250"/>
      <c r="R2547" s="250"/>
      <c r="S2547" s="250"/>
      <c r="T2547" s="251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2" t="s">
        <v>178</v>
      </c>
      <c r="AU2547" s="252" t="s">
        <v>89</v>
      </c>
      <c r="AV2547" s="13" t="s">
        <v>87</v>
      </c>
      <c r="AW2547" s="13" t="s">
        <v>36</v>
      </c>
      <c r="AX2547" s="13" t="s">
        <v>79</v>
      </c>
      <c r="AY2547" s="252" t="s">
        <v>170</v>
      </c>
    </row>
    <row r="2548" s="13" customFormat="1">
      <c r="A2548" s="13"/>
      <c r="B2548" s="242"/>
      <c r="C2548" s="243"/>
      <c r="D2548" s="244" t="s">
        <v>178</v>
      </c>
      <c r="E2548" s="245" t="s">
        <v>1</v>
      </c>
      <c r="F2548" s="246" t="s">
        <v>577</v>
      </c>
      <c r="G2548" s="243"/>
      <c r="H2548" s="245" t="s">
        <v>1</v>
      </c>
      <c r="I2548" s="247"/>
      <c r="J2548" s="243"/>
      <c r="K2548" s="243"/>
      <c r="L2548" s="248"/>
      <c r="M2548" s="249"/>
      <c r="N2548" s="250"/>
      <c r="O2548" s="250"/>
      <c r="P2548" s="250"/>
      <c r="Q2548" s="250"/>
      <c r="R2548" s="250"/>
      <c r="S2548" s="250"/>
      <c r="T2548" s="25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2" t="s">
        <v>178</v>
      </c>
      <c r="AU2548" s="252" t="s">
        <v>89</v>
      </c>
      <c r="AV2548" s="13" t="s">
        <v>87</v>
      </c>
      <c r="AW2548" s="13" t="s">
        <v>36</v>
      </c>
      <c r="AX2548" s="13" t="s">
        <v>79</v>
      </c>
      <c r="AY2548" s="252" t="s">
        <v>170</v>
      </c>
    </row>
    <row r="2549" s="13" customFormat="1">
      <c r="A2549" s="13"/>
      <c r="B2549" s="242"/>
      <c r="C2549" s="243"/>
      <c r="D2549" s="244" t="s">
        <v>178</v>
      </c>
      <c r="E2549" s="245" t="s">
        <v>1</v>
      </c>
      <c r="F2549" s="246" t="s">
        <v>578</v>
      </c>
      <c r="G2549" s="243"/>
      <c r="H2549" s="245" t="s">
        <v>1</v>
      </c>
      <c r="I2549" s="247"/>
      <c r="J2549" s="243"/>
      <c r="K2549" s="243"/>
      <c r="L2549" s="248"/>
      <c r="M2549" s="249"/>
      <c r="N2549" s="250"/>
      <c r="O2549" s="250"/>
      <c r="P2549" s="250"/>
      <c r="Q2549" s="250"/>
      <c r="R2549" s="250"/>
      <c r="S2549" s="250"/>
      <c r="T2549" s="251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2" t="s">
        <v>178</v>
      </c>
      <c r="AU2549" s="252" t="s">
        <v>89</v>
      </c>
      <c r="AV2549" s="13" t="s">
        <v>87</v>
      </c>
      <c r="AW2549" s="13" t="s">
        <v>36</v>
      </c>
      <c r="AX2549" s="13" t="s">
        <v>79</v>
      </c>
      <c r="AY2549" s="252" t="s">
        <v>170</v>
      </c>
    </row>
    <row r="2550" s="14" customFormat="1">
      <c r="A2550" s="14"/>
      <c r="B2550" s="253"/>
      <c r="C2550" s="254"/>
      <c r="D2550" s="244" t="s">
        <v>178</v>
      </c>
      <c r="E2550" s="255" t="s">
        <v>1</v>
      </c>
      <c r="F2550" s="256" t="s">
        <v>2254</v>
      </c>
      <c r="G2550" s="254"/>
      <c r="H2550" s="257">
        <v>21.059999999999999</v>
      </c>
      <c r="I2550" s="258"/>
      <c r="J2550" s="254"/>
      <c r="K2550" s="254"/>
      <c r="L2550" s="259"/>
      <c r="M2550" s="260"/>
      <c r="N2550" s="261"/>
      <c r="O2550" s="261"/>
      <c r="P2550" s="261"/>
      <c r="Q2550" s="261"/>
      <c r="R2550" s="261"/>
      <c r="S2550" s="261"/>
      <c r="T2550" s="262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3" t="s">
        <v>178</v>
      </c>
      <c r="AU2550" s="263" t="s">
        <v>89</v>
      </c>
      <c r="AV2550" s="14" t="s">
        <v>89</v>
      </c>
      <c r="AW2550" s="14" t="s">
        <v>36</v>
      </c>
      <c r="AX2550" s="14" t="s">
        <v>79</v>
      </c>
      <c r="AY2550" s="263" t="s">
        <v>170</v>
      </c>
    </row>
    <row r="2551" s="13" customFormat="1">
      <c r="A2551" s="13"/>
      <c r="B2551" s="242"/>
      <c r="C2551" s="243"/>
      <c r="D2551" s="244" t="s">
        <v>178</v>
      </c>
      <c r="E2551" s="245" t="s">
        <v>1</v>
      </c>
      <c r="F2551" s="246" t="s">
        <v>580</v>
      </c>
      <c r="G2551" s="243"/>
      <c r="H2551" s="245" t="s">
        <v>1</v>
      </c>
      <c r="I2551" s="247"/>
      <c r="J2551" s="243"/>
      <c r="K2551" s="243"/>
      <c r="L2551" s="248"/>
      <c r="M2551" s="249"/>
      <c r="N2551" s="250"/>
      <c r="O2551" s="250"/>
      <c r="P2551" s="250"/>
      <c r="Q2551" s="250"/>
      <c r="R2551" s="250"/>
      <c r="S2551" s="250"/>
      <c r="T2551" s="251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52" t="s">
        <v>178</v>
      </c>
      <c r="AU2551" s="252" t="s">
        <v>89</v>
      </c>
      <c r="AV2551" s="13" t="s">
        <v>87</v>
      </c>
      <c r="AW2551" s="13" t="s">
        <v>36</v>
      </c>
      <c r="AX2551" s="13" t="s">
        <v>79</v>
      </c>
      <c r="AY2551" s="252" t="s">
        <v>170</v>
      </c>
    </row>
    <row r="2552" s="14" customFormat="1">
      <c r="A2552" s="14"/>
      <c r="B2552" s="253"/>
      <c r="C2552" s="254"/>
      <c r="D2552" s="244" t="s">
        <v>178</v>
      </c>
      <c r="E2552" s="255" t="s">
        <v>1</v>
      </c>
      <c r="F2552" s="256" t="s">
        <v>2255</v>
      </c>
      <c r="G2552" s="254"/>
      <c r="H2552" s="257">
        <v>4.6799999999999997</v>
      </c>
      <c r="I2552" s="258"/>
      <c r="J2552" s="254"/>
      <c r="K2552" s="254"/>
      <c r="L2552" s="259"/>
      <c r="M2552" s="260"/>
      <c r="N2552" s="261"/>
      <c r="O2552" s="261"/>
      <c r="P2552" s="261"/>
      <c r="Q2552" s="261"/>
      <c r="R2552" s="261"/>
      <c r="S2552" s="261"/>
      <c r="T2552" s="262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63" t="s">
        <v>178</v>
      </c>
      <c r="AU2552" s="263" t="s">
        <v>89</v>
      </c>
      <c r="AV2552" s="14" t="s">
        <v>89</v>
      </c>
      <c r="AW2552" s="14" t="s">
        <v>36</v>
      </c>
      <c r="AX2552" s="14" t="s">
        <v>79</v>
      </c>
      <c r="AY2552" s="263" t="s">
        <v>170</v>
      </c>
    </row>
    <row r="2553" s="16" customFormat="1">
      <c r="A2553" s="16"/>
      <c r="B2553" s="275"/>
      <c r="C2553" s="276"/>
      <c r="D2553" s="244" t="s">
        <v>178</v>
      </c>
      <c r="E2553" s="277" t="s">
        <v>1</v>
      </c>
      <c r="F2553" s="278" t="s">
        <v>221</v>
      </c>
      <c r="G2553" s="276"/>
      <c r="H2553" s="279">
        <v>25.739999999999998</v>
      </c>
      <c r="I2553" s="280"/>
      <c r="J2553" s="276"/>
      <c r="K2553" s="276"/>
      <c r="L2553" s="281"/>
      <c r="M2553" s="282"/>
      <c r="N2553" s="283"/>
      <c r="O2553" s="283"/>
      <c r="P2553" s="283"/>
      <c r="Q2553" s="283"/>
      <c r="R2553" s="283"/>
      <c r="S2553" s="283"/>
      <c r="T2553" s="284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T2553" s="285" t="s">
        <v>178</v>
      </c>
      <c r="AU2553" s="285" t="s">
        <v>89</v>
      </c>
      <c r="AV2553" s="16" t="s">
        <v>189</v>
      </c>
      <c r="AW2553" s="16" t="s">
        <v>36</v>
      </c>
      <c r="AX2553" s="16" t="s">
        <v>79</v>
      </c>
      <c r="AY2553" s="285" t="s">
        <v>170</v>
      </c>
    </row>
    <row r="2554" s="13" customFormat="1">
      <c r="A2554" s="13"/>
      <c r="B2554" s="242"/>
      <c r="C2554" s="243"/>
      <c r="D2554" s="244" t="s">
        <v>178</v>
      </c>
      <c r="E2554" s="245" t="s">
        <v>1</v>
      </c>
      <c r="F2554" s="246" t="s">
        <v>582</v>
      </c>
      <c r="G2554" s="243"/>
      <c r="H2554" s="245" t="s">
        <v>1</v>
      </c>
      <c r="I2554" s="247"/>
      <c r="J2554" s="243"/>
      <c r="K2554" s="243"/>
      <c r="L2554" s="248"/>
      <c r="M2554" s="249"/>
      <c r="N2554" s="250"/>
      <c r="O2554" s="250"/>
      <c r="P2554" s="250"/>
      <c r="Q2554" s="250"/>
      <c r="R2554" s="250"/>
      <c r="S2554" s="250"/>
      <c r="T2554" s="25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2" t="s">
        <v>178</v>
      </c>
      <c r="AU2554" s="252" t="s">
        <v>89</v>
      </c>
      <c r="AV2554" s="13" t="s">
        <v>87</v>
      </c>
      <c r="AW2554" s="13" t="s">
        <v>36</v>
      </c>
      <c r="AX2554" s="13" t="s">
        <v>79</v>
      </c>
      <c r="AY2554" s="252" t="s">
        <v>170</v>
      </c>
    </row>
    <row r="2555" s="13" customFormat="1">
      <c r="A2555" s="13"/>
      <c r="B2555" s="242"/>
      <c r="C2555" s="243"/>
      <c r="D2555" s="244" t="s">
        <v>178</v>
      </c>
      <c r="E2555" s="245" t="s">
        <v>1</v>
      </c>
      <c r="F2555" s="246" t="s">
        <v>583</v>
      </c>
      <c r="G2555" s="243"/>
      <c r="H2555" s="245" t="s">
        <v>1</v>
      </c>
      <c r="I2555" s="247"/>
      <c r="J2555" s="243"/>
      <c r="K2555" s="243"/>
      <c r="L2555" s="248"/>
      <c r="M2555" s="249"/>
      <c r="N2555" s="250"/>
      <c r="O2555" s="250"/>
      <c r="P2555" s="250"/>
      <c r="Q2555" s="250"/>
      <c r="R2555" s="250"/>
      <c r="S2555" s="250"/>
      <c r="T2555" s="251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52" t="s">
        <v>178</v>
      </c>
      <c r="AU2555" s="252" t="s">
        <v>89</v>
      </c>
      <c r="AV2555" s="13" t="s">
        <v>87</v>
      </c>
      <c r="AW2555" s="13" t="s">
        <v>36</v>
      </c>
      <c r="AX2555" s="13" t="s">
        <v>79</v>
      </c>
      <c r="AY2555" s="252" t="s">
        <v>170</v>
      </c>
    </row>
    <row r="2556" s="14" customFormat="1">
      <c r="A2556" s="14"/>
      <c r="B2556" s="253"/>
      <c r="C2556" s="254"/>
      <c r="D2556" s="244" t="s">
        <v>178</v>
      </c>
      <c r="E2556" s="255" t="s">
        <v>1</v>
      </c>
      <c r="F2556" s="256" t="s">
        <v>584</v>
      </c>
      <c r="G2556" s="254"/>
      <c r="H2556" s="257">
        <v>0.025000000000000001</v>
      </c>
      <c r="I2556" s="258"/>
      <c r="J2556" s="254"/>
      <c r="K2556" s="254"/>
      <c r="L2556" s="259"/>
      <c r="M2556" s="260"/>
      <c r="N2556" s="261"/>
      <c r="O2556" s="261"/>
      <c r="P2556" s="261"/>
      <c r="Q2556" s="261"/>
      <c r="R2556" s="261"/>
      <c r="S2556" s="261"/>
      <c r="T2556" s="26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3" t="s">
        <v>178</v>
      </c>
      <c r="AU2556" s="263" t="s">
        <v>89</v>
      </c>
      <c r="AV2556" s="14" t="s">
        <v>89</v>
      </c>
      <c r="AW2556" s="14" t="s">
        <v>36</v>
      </c>
      <c r="AX2556" s="14" t="s">
        <v>79</v>
      </c>
      <c r="AY2556" s="263" t="s">
        <v>170</v>
      </c>
    </row>
    <row r="2557" s="16" customFormat="1">
      <c r="A2557" s="16"/>
      <c r="B2557" s="275"/>
      <c r="C2557" s="276"/>
      <c r="D2557" s="244" t="s">
        <v>178</v>
      </c>
      <c r="E2557" s="277" t="s">
        <v>1</v>
      </c>
      <c r="F2557" s="278" t="s">
        <v>221</v>
      </c>
      <c r="G2557" s="276"/>
      <c r="H2557" s="279">
        <v>0.025000000000000001</v>
      </c>
      <c r="I2557" s="280"/>
      <c r="J2557" s="276"/>
      <c r="K2557" s="276"/>
      <c r="L2557" s="281"/>
      <c r="M2557" s="282"/>
      <c r="N2557" s="283"/>
      <c r="O2557" s="283"/>
      <c r="P2557" s="283"/>
      <c r="Q2557" s="283"/>
      <c r="R2557" s="283"/>
      <c r="S2557" s="283"/>
      <c r="T2557" s="284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T2557" s="285" t="s">
        <v>178</v>
      </c>
      <c r="AU2557" s="285" t="s">
        <v>89</v>
      </c>
      <c r="AV2557" s="16" t="s">
        <v>189</v>
      </c>
      <c r="AW2557" s="16" t="s">
        <v>36</v>
      </c>
      <c r="AX2557" s="16" t="s">
        <v>79</v>
      </c>
      <c r="AY2557" s="285" t="s">
        <v>170</v>
      </c>
    </row>
    <row r="2558" s="13" customFormat="1">
      <c r="A2558" s="13"/>
      <c r="B2558" s="242"/>
      <c r="C2558" s="243"/>
      <c r="D2558" s="244" t="s">
        <v>178</v>
      </c>
      <c r="E2558" s="245" t="s">
        <v>1</v>
      </c>
      <c r="F2558" s="246" t="s">
        <v>568</v>
      </c>
      <c r="G2558" s="243"/>
      <c r="H2558" s="245" t="s">
        <v>1</v>
      </c>
      <c r="I2558" s="247"/>
      <c r="J2558" s="243"/>
      <c r="K2558" s="243"/>
      <c r="L2558" s="248"/>
      <c r="M2558" s="249"/>
      <c r="N2558" s="250"/>
      <c r="O2558" s="250"/>
      <c r="P2558" s="250"/>
      <c r="Q2558" s="250"/>
      <c r="R2558" s="250"/>
      <c r="S2558" s="250"/>
      <c r="T2558" s="25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52" t="s">
        <v>178</v>
      </c>
      <c r="AU2558" s="252" t="s">
        <v>89</v>
      </c>
      <c r="AV2558" s="13" t="s">
        <v>87</v>
      </c>
      <c r="AW2558" s="13" t="s">
        <v>36</v>
      </c>
      <c r="AX2558" s="13" t="s">
        <v>79</v>
      </c>
      <c r="AY2558" s="252" t="s">
        <v>170</v>
      </c>
    </row>
    <row r="2559" s="13" customFormat="1">
      <c r="A2559" s="13"/>
      <c r="B2559" s="242"/>
      <c r="C2559" s="243"/>
      <c r="D2559" s="244" t="s">
        <v>178</v>
      </c>
      <c r="E2559" s="245" t="s">
        <v>1</v>
      </c>
      <c r="F2559" s="246" t="s">
        <v>569</v>
      </c>
      <c r="G2559" s="243"/>
      <c r="H2559" s="245" t="s">
        <v>1</v>
      </c>
      <c r="I2559" s="247"/>
      <c r="J2559" s="243"/>
      <c r="K2559" s="243"/>
      <c r="L2559" s="248"/>
      <c r="M2559" s="249"/>
      <c r="N2559" s="250"/>
      <c r="O2559" s="250"/>
      <c r="P2559" s="250"/>
      <c r="Q2559" s="250"/>
      <c r="R2559" s="250"/>
      <c r="S2559" s="250"/>
      <c r="T2559" s="251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2" t="s">
        <v>178</v>
      </c>
      <c r="AU2559" s="252" t="s">
        <v>89</v>
      </c>
      <c r="AV2559" s="13" t="s">
        <v>87</v>
      </c>
      <c r="AW2559" s="13" t="s">
        <v>36</v>
      </c>
      <c r="AX2559" s="13" t="s">
        <v>79</v>
      </c>
      <c r="AY2559" s="252" t="s">
        <v>170</v>
      </c>
    </row>
    <row r="2560" s="14" customFormat="1">
      <c r="A2560" s="14"/>
      <c r="B2560" s="253"/>
      <c r="C2560" s="254"/>
      <c r="D2560" s="244" t="s">
        <v>178</v>
      </c>
      <c r="E2560" s="255" t="s">
        <v>1</v>
      </c>
      <c r="F2560" s="256" t="s">
        <v>2256</v>
      </c>
      <c r="G2560" s="254"/>
      <c r="H2560" s="257">
        <v>3.5710000000000002</v>
      </c>
      <c r="I2560" s="258"/>
      <c r="J2560" s="254"/>
      <c r="K2560" s="254"/>
      <c r="L2560" s="259"/>
      <c r="M2560" s="260"/>
      <c r="N2560" s="261"/>
      <c r="O2560" s="261"/>
      <c r="P2560" s="261"/>
      <c r="Q2560" s="261"/>
      <c r="R2560" s="261"/>
      <c r="S2560" s="261"/>
      <c r="T2560" s="26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3" t="s">
        <v>178</v>
      </c>
      <c r="AU2560" s="263" t="s">
        <v>89</v>
      </c>
      <c r="AV2560" s="14" t="s">
        <v>89</v>
      </c>
      <c r="AW2560" s="14" t="s">
        <v>36</v>
      </c>
      <c r="AX2560" s="14" t="s">
        <v>79</v>
      </c>
      <c r="AY2560" s="263" t="s">
        <v>170</v>
      </c>
    </row>
    <row r="2561" s="13" customFormat="1">
      <c r="A2561" s="13"/>
      <c r="B2561" s="242"/>
      <c r="C2561" s="243"/>
      <c r="D2561" s="244" t="s">
        <v>178</v>
      </c>
      <c r="E2561" s="245" t="s">
        <v>1</v>
      </c>
      <c r="F2561" s="246" t="s">
        <v>571</v>
      </c>
      <c r="G2561" s="243"/>
      <c r="H2561" s="245" t="s">
        <v>1</v>
      </c>
      <c r="I2561" s="247"/>
      <c r="J2561" s="243"/>
      <c r="K2561" s="243"/>
      <c r="L2561" s="248"/>
      <c r="M2561" s="249"/>
      <c r="N2561" s="250"/>
      <c r="O2561" s="250"/>
      <c r="P2561" s="250"/>
      <c r="Q2561" s="250"/>
      <c r="R2561" s="250"/>
      <c r="S2561" s="250"/>
      <c r="T2561" s="251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52" t="s">
        <v>178</v>
      </c>
      <c r="AU2561" s="252" t="s">
        <v>89</v>
      </c>
      <c r="AV2561" s="13" t="s">
        <v>87</v>
      </c>
      <c r="AW2561" s="13" t="s">
        <v>36</v>
      </c>
      <c r="AX2561" s="13" t="s">
        <v>79</v>
      </c>
      <c r="AY2561" s="252" t="s">
        <v>170</v>
      </c>
    </row>
    <row r="2562" s="14" customFormat="1">
      <c r="A2562" s="14"/>
      <c r="B2562" s="253"/>
      <c r="C2562" s="254"/>
      <c r="D2562" s="244" t="s">
        <v>178</v>
      </c>
      <c r="E2562" s="255" t="s">
        <v>1</v>
      </c>
      <c r="F2562" s="256" t="s">
        <v>2257</v>
      </c>
      <c r="G2562" s="254"/>
      <c r="H2562" s="257">
        <v>2.778</v>
      </c>
      <c r="I2562" s="258"/>
      <c r="J2562" s="254"/>
      <c r="K2562" s="254"/>
      <c r="L2562" s="259"/>
      <c r="M2562" s="260"/>
      <c r="N2562" s="261"/>
      <c r="O2562" s="261"/>
      <c r="P2562" s="261"/>
      <c r="Q2562" s="261"/>
      <c r="R2562" s="261"/>
      <c r="S2562" s="261"/>
      <c r="T2562" s="262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3" t="s">
        <v>178</v>
      </c>
      <c r="AU2562" s="263" t="s">
        <v>89</v>
      </c>
      <c r="AV2562" s="14" t="s">
        <v>89</v>
      </c>
      <c r="AW2562" s="14" t="s">
        <v>36</v>
      </c>
      <c r="AX2562" s="14" t="s">
        <v>79</v>
      </c>
      <c r="AY2562" s="263" t="s">
        <v>170</v>
      </c>
    </row>
    <row r="2563" s="16" customFormat="1">
      <c r="A2563" s="16"/>
      <c r="B2563" s="275"/>
      <c r="C2563" s="276"/>
      <c r="D2563" s="244" t="s">
        <v>178</v>
      </c>
      <c r="E2563" s="277" t="s">
        <v>1</v>
      </c>
      <c r="F2563" s="278" t="s">
        <v>221</v>
      </c>
      <c r="G2563" s="276"/>
      <c r="H2563" s="279">
        <v>6.3490000000000002</v>
      </c>
      <c r="I2563" s="280"/>
      <c r="J2563" s="276"/>
      <c r="K2563" s="276"/>
      <c r="L2563" s="281"/>
      <c r="M2563" s="282"/>
      <c r="N2563" s="283"/>
      <c r="O2563" s="283"/>
      <c r="P2563" s="283"/>
      <c r="Q2563" s="283"/>
      <c r="R2563" s="283"/>
      <c r="S2563" s="283"/>
      <c r="T2563" s="284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T2563" s="285" t="s">
        <v>178</v>
      </c>
      <c r="AU2563" s="285" t="s">
        <v>89</v>
      </c>
      <c r="AV2563" s="16" t="s">
        <v>189</v>
      </c>
      <c r="AW2563" s="16" t="s">
        <v>36</v>
      </c>
      <c r="AX2563" s="16" t="s">
        <v>79</v>
      </c>
      <c r="AY2563" s="285" t="s">
        <v>170</v>
      </c>
    </row>
    <row r="2564" s="13" customFormat="1">
      <c r="A2564" s="13"/>
      <c r="B2564" s="242"/>
      <c r="C2564" s="243"/>
      <c r="D2564" s="244" t="s">
        <v>178</v>
      </c>
      <c r="E2564" s="245" t="s">
        <v>1</v>
      </c>
      <c r="F2564" s="246" t="s">
        <v>2258</v>
      </c>
      <c r="G2564" s="243"/>
      <c r="H2564" s="245" t="s">
        <v>1</v>
      </c>
      <c r="I2564" s="247"/>
      <c r="J2564" s="243"/>
      <c r="K2564" s="243"/>
      <c r="L2564" s="248"/>
      <c r="M2564" s="249"/>
      <c r="N2564" s="250"/>
      <c r="O2564" s="250"/>
      <c r="P2564" s="250"/>
      <c r="Q2564" s="250"/>
      <c r="R2564" s="250"/>
      <c r="S2564" s="250"/>
      <c r="T2564" s="25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2" t="s">
        <v>178</v>
      </c>
      <c r="AU2564" s="252" t="s">
        <v>89</v>
      </c>
      <c r="AV2564" s="13" t="s">
        <v>87</v>
      </c>
      <c r="AW2564" s="13" t="s">
        <v>36</v>
      </c>
      <c r="AX2564" s="13" t="s">
        <v>79</v>
      </c>
      <c r="AY2564" s="252" t="s">
        <v>170</v>
      </c>
    </row>
    <row r="2565" s="14" customFormat="1">
      <c r="A2565" s="14"/>
      <c r="B2565" s="253"/>
      <c r="C2565" s="254"/>
      <c r="D2565" s="244" t="s">
        <v>178</v>
      </c>
      <c r="E2565" s="255" t="s">
        <v>1</v>
      </c>
      <c r="F2565" s="256" t="s">
        <v>2259</v>
      </c>
      <c r="G2565" s="254"/>
      <c r="H2565" s="257">
        <v>35.640000000000001</v>
      </c>
      <c r="I2565" s="258"/>
      <c r="J2565" s="254"/>
      <c r="K2565" s="254"/>
      <c r="L2565" s="259"/>
      <c r="M2565" s="260"/>
      <c r="N2565" s="261"/>
      <c r="O2565" s="261"/>
      <c r="P2565" s="261"/>
      <c r="Q2565" s="261"/>
      <c r="R2565" s="261"/>
      <c r="S2565" s="261"/>
      <c r="T2565" s="26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63" t="s">
        <v>178</v>
      </c>
      <c r="AU2565" s="263" t="s">
        <v>89</v>
      </c>
      <c r="AV2565" s="14" t="s">
        <v>89</v>
      </c>
      <c r="AW2565" s="14" t="s">
        <v>36</v>
      </c>
      <c r="AX2565" s="14" t="s">
        <v>79</v>
      </c>
      <c r="AY2565" s="263" t="s">
        <v>170</v>
      </c>
    </row>
    <row r="2566" s="13" customFormat="1">
      <c r="A2566" s="13"/>
      <c r="B2566" s="242"/>
      <c r="C2566" s="243"/>
      <c r="D2566" s="244" t="s">
        <v>178</v>
      </c>
      <c r="E2566" s="245" t="s">
        <v>1</v>
      </c>
      <c r="F2566" s="246" t="s">
        <v>2022</v>
      </c>
      <c r="G2566" s="243"/>
      <c r="H2566" s="245" t="s">
        <v>1</v>
      </c>
      <c r="I2566" s="247"/>
      <c r="J2566" s="243"/>
      <c r="K2566" s="243"/>
      <c r="L2566" s="248"/>
      <c r="M2566" s="249"/>
      <c r="N2566" s="250"/>
      <c r="O2566" s="250"/>
      <c r="P2566" s="250"/>
      <c r="Q2566" s="250"/>
      <c r="R2566" s="250"/>
      <c r="S2566" s="250"/>
      <c r="T2566" s="25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52" t="s">
        <v>178</v>
      </c>
      <c r="AU2566" s="252" t="s">
        <v>89</v>
      </c>
      <c r="AV2566" s="13" t="s">
        <v>87</v>
      </c>
      <c r="AW2566" s="13" t="s">
        <v>36</v>
      </c>
      <c r="AX2566" s="13" t="s">
        <v>79</v>
      </c>
      <c r="AY2566" s="252" t="s">
        <v>170</v>
      </c>
    </row>
    <row r="2567" s="14" customFormat="1">
      <c r="A2567" s="14"/>
      <c r="B2567" s="253"/>
      <c r="C2567" s="254"/>
      <c r="D2567" s="244" t="s">
        <v>178</v>
      </c>
      <c r="E2567" s="255" t="s">
        <v>1</v>
      </c>
      <c r="F2567" s="256" t="s">
        <v>2260</v>
      </c>
      <c r="G2567" s="254"/>
      <c r="H2567" s="257">
        <v>6.3799999999999999</v>
      </c>
      <c r="I2567" s="258"/>
      <c r="J2567" s="254"/>
      <c r="K2567" s="254"/>
      <c r="L2567" s="259"/>
      <c r="M2567" s="260"/>
      <c r="N2567" s="261"/>
      <c r="O2567" s="261"/>
      <c r="P2567" s="261"/>
      <c r="Q2567" s="261"/>
      <c r="R2567" s="261"/>
      <c r="S2567" s="261"/>
      <c r="T2567" s="26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3" t="s">
        <v>178</v>
      </c>
      <c r="AU2567" s="263" t="s">
        <v>89</v>
      </c>
      <c r="AV2567" s="14" t="s">
        <v>89</v>
      </c>
      <c r="AW2567" s="14" t="s">
        <v>36</v>
      </c>
      <c r="AX2567" s="14" t="s">
        <v>79</v>
      </c>
      <c r="AY2567" s="263" t="s">
        <v>170</v>
      </c>
    </row>
    <row r="2568" s="16" customFormat="1">
      <c r="A2568" s="16"/>
      <c r="B2568" s="275"/>
      <c r="C2568" s="276"/>
      <c r="D2568" s="244" t="s">
        <v>178</v>
      </c>
      <c r="E2568" s="277" t="s">
        <v>1</v>
      </c>
      <c r="F2568" s="278" t="s">
        <v>221</v>
      </c>
      <c r="G2568" s="276"/>
      <c r="H2568" s="279">
        <v>42.020000000000003</v>
      </c>
      <c r="I2568" s="280"/>
      <c r="J2568" s="276"/>
      <c r="K2568" s="276"/>
      <c r="L2568" s="281"/>
      <c r="M2568" s="282"/>
      <c r="N2568" s="283"/>
      <c r="O2568" s="283"/>
      <c r="P2568" s="283"/>
      <c r="Q2568" s="283"/>
      <c r="R2568" s="283"/>
      <c r="S2568" s="283"/>
      <c r="T2568" s="284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T2568" s="285" t="s">
        <v>178</v>
      </c>
      <c r="AU2568" s="285" t="s">
        <v>89</v>
      </c>
      <c r="AV2568" s="16" t="s">
        <v>189</v>
      </c>
      <c r="AW2568" s="16" t="s">
        <v>36</v>
      </c>
      <c r="AX2568" s="16" t="s">
        <v>79</v>
      </c>
      <c r="AY2568" s="285" t="s">
        <v>170</v>
      </c>
    </row>
    <row r="2569" s="15" customFormat="1">
      <c r="A2569" s="15"/>
      <c r="B2569" s="264"/>
      <c r="C2569" s="265"/>
      <c r="D2569" s="244" t="s">
        <v>178</v>
      </c>
      <c r="E2569" s="266" t="s">
        <v>1</v>
      </c>
      <c r="F2569" s="267" t="s">
        <v>183</v>
      </c>
      <c r="G2569" s="265"/>
      <c r="H2569" s="268">
        <v>74.133999999999986</v>
      </c>
      <c r="I2569" s="269"/>
      <c r="J2569" s="265"/>
      <c r="K2569" s="265"/>
      <c r="L2569" s="270"/>
      <c r="M2569" s="271"/>
      <c r="N2569" s="272"/>
      <c r="O2569" s="272"/>
      <c r="P2569" s="272"/>
      <c r="Q2569" s="272"/>
      <c r="R2569" s="272"/>
      <c r="S2569" s="272"/>
      <c r="T2569" s="273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74" t="s">
        <v>178</v>
      </c>
      <c r="AU2569" s="274" t="s">
        <v>89</v>
      </c>
      <c r="AV2569" s="15" t="s">
        <v>176</v>
      </c>
      <c r="AW2569" s="15" t="s">
        <v>36</v>
      </c>
      <c r="AX2569" s="15" t="s">
        <v>87</v>
      </c>
      <c r="AY2569" s="274" t="s">
        <v>170</v>
      </c>
    </row>
    <row r="2570" s="2" customFormat="1" ht="24.15" customHeight="1">
      <c r="A2570" s="39"/>
      <c r="B2570" s="40"/>
      <c r="C2570" s="228" t="s">
        <v>2271</v>
      </c>
      <c r="D2570" s="228" t="s">
        <v>172</v>
      </c>
      <c r="E2570" s="229" t="s">
        <v>2272</v>
      </c>
      <c r="F2570" s="230" t="s">
        <v>2273</v>
      </c>
      <c r="G2570" s="231" t="s">
        <v>175</v>
      </c>
      <c r="H2570" s="232">
        <v>11.116</v>
      </c>
      <c r="I2570" s="233"/>
      <c r="J2570" s="234">
        <f>ROUND(I2570*H2570,2)</f>
        <v>0</v>
      </c>
      <c r="K2570" s="235"/>
      <c r="L2570" s="45"/>
      <c r="M2570" s="236" t="s">
        <v>1</v>
      </c>
      <c r="N2570" s="237" t="s">
        <v>44</v>
      </c>
      <c r="O2570" s="92"/>
      <c r="P2570" s="238">
        <f>O2570*H2570</f>
        <v>0</v>
      </c>
      <c r="Q2570" s="238">
        <v>0.00012</v>
      </c>
      <c r="R2570" s="238">
        <f>Q2570*H2570</f>
        <v>0.0013339199999999999</v>
      </c>
      <c r="S2570" s="238">
        <v>0</v>
      </c>
      <c r="T2570" s="239">
        <f>S2570*H2570</f>
        <v>0</v>
      </c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39"/>
      <c r="AE2570" s="39"/>
      <c r="AR2570" s="240" t="s">
        <v>273</v>
      </c>
      <c r="AT2570" s="240" t="s">
        <v>172</v>
      </c>
      <c r="AU2570" s="240" t="s">
        <v>89</v>
      </c>
      <c r="AY2570" s="18" t="s">
        <v>170</v>
      </c>
      <c r="BE2570" s="241">
        <f>IF(N2570="základní",J2570,0)</f>
        <v>0</v>
      </c>
      <c r="BF2570" s="241">
        <f>IF(N2570="snížená",J2570,0)</f>
        <v>0</v>
      </c>
      <c r="BG2570" s="241">
        <f>IF(N2570="zákl. přenesená",J2570,0)</f>
        <v>0</v>
      </c>
      <c r="BH2570" s="241">
        <f>IF(N2570="sníž. přenesená",J2570,0)</f>
        <v>0</v>
      </c>
      <c r="BI2570" s="241">
        <f>IF(N2570="nulová",J2570,0)</f>
        <v>0</v>
      </c>
      <c r="BJ2570" s="18" t="s">
        <v>87</v>
      </c>
      <c r="BK2570" s="241">
        <f>ROUND(I2570*H2570,2)</f>
        <v>0</v>
      </c>
      <c r="BL2570" s="18" t="s">
        <v>273</v>
      </c>
      <c r="BM2570" s="240" t="s">
        <v>2274</v>
      </c>
    </row>
    <row r="2571" s="13" customFormat="1">
      <c r="A2571" s="13"/>
      <c r="B2571" s="242"/>
      <c r="C2571" s="243"/>
      <c r="D2571" s="244" t="s">
        <v>178</v>
      </c>
      <c r="E2571" s="245" t="s">
        <v>1</v>
      </c>
      <c r="F2571" s="246" t="s">
        <v>524</v>
      </c>
      <c r="G2571" s="243"/>
      <c r="H2571" s="245" t="s">
        <v>1</v>
      </c>
      <c r="I2571" s="247"/>
      <c r="J2571" s="243"/>
      <c r="K2571" s="243"/>
      <c r="L2571" s="248"/>
      <c r="M2571" s="249"/>
      <c r="N2571" s="250"/>
      <c r="O2571" s="250"/>
      <c r="P2571" s="250"/>
      <c r="Q2571" s="250"/>
      <c r="R2571" s="250"/>
      <c r="S2571" s="250"/>
      <c r="T2571" s="251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52" t="s">
        <v>178</v>
      </c>
      <c r="AU2571" s="252" t="s">
        <v>89</v>
      </c>
      <c r="AV2571" s="13" t="s">
        <v>87</v>
      </c>
      <c r="AW2571" s="13" t="s">
        <v>36</v>
      </c>
      <c r="AX2571" s="13" t="s">
        <v>79</v>
      </c>
      <c r="AY2571" s="252" t="s">
        <v>170</v>
      </c>
    </row>
    <row r="2572" s="13" customFormat="1">
      <c r="A2572" s="13"/>
      <c r="B2572" s="242"/>
      <c r="C2572" s="243"/>
      <c r="D2572" s="244" t="s">
        <v>178</v>
      </c>
      <c r="E2572" s="245" t="s">
        <v>1</v>
      </c>
      <c r="F2572" s="246" t="s">
        <v>195</v>
      </c>
      <c r="G2572" s="243"/>
      <c r="H2572" s="245" t="s">
        <v>1</v>
      </c>
      <c r="I2572" s="247"/>
      <c r="J2572" s="243"/>
      <c r="K2572" s="243"/>
      <c r="L2572" s="248"/>
      <c r="M2572" s="249"/>
      <c r="N2572" s="250"/>
      <c r="O2572" s="250"/>
      <c r="P2572" s="250"/>
      <c r="Q2572" s="250"/>
      <c r="R2572" s="250"/>
      <c r="S2572" s="250"/>
      <c r="T2572" s="25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52" t="s">
        <v>178</v>
      </c>
      <c r="AU2572" s="252" t="s">
        <v>89</v>
      </c>
      <c r="AV2572" s="13" t="s">
        <v>87</v>
      </c>
      <c r="AW2572" s="13" t="s">
        <v>36</v>
      </c>
      <c r="AX2572" s="13" t="s">
        <v>79</v>
      </c>
      <c r="AY2572" s="252" t="s">
        <v>170</v>
      </c>
    </row>
    <row r="2573" s="13" customFormat="1">
      <c r="A2573" s="13"/>
      <c r="B2573" s="242"/>
      <c r="C2573" s="243"/>
      <c r="D2573" s="244" t="s">
        <v>178</v>
      </c>
      <c r="E2573" s="245" t="s">
        <v>1</v>
      </c>
      <c r="F2573" s="246" t="s">
        <v>2265</v>
      </c>
      <c r="G2573" s="243"/>
      <c r="H2573" s="245" t="s">
        <v>1</v>
      </c>
      <c r="I2573" s="247"/>
      <c r="J2573" s="243"/>
      <c r="K2573" s="243"/>
      <c r="L2573" s="248"/>
      <c r="M2573" s="249"/>
      <c r="N2573" s="250"/>
      <c r="O2573" s="250"/>
      <c r="P2573" s="250"/>
      <c r="Q2573" s="250"/>
      <c r="R2573" s="250"/>
      <c r="S2573" s="250"/>
      <c r="T2573" s="251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52" t="s">
        <v>178</v>
      </c>
      <c r="AU2573" s="252" t="s">
        <v>89</v>
      </c>
      <c r="AV2573" s="13" t="s">
        <v>87</v>
      </c>
      <c r="AW2573" s="13" t="s">
        <v>36</v>
      </c>
      <c r="AX2573" s="13" t="s">
        <v>79</v>
      </c>
      <c r="AY2573" s="252" t="s">
        <v>170</v>
      </c>
    </row>
    <row r="2574" s="14" customFormat="1">
      <c r="A2574" s="14"/>
      <c r="B2574" s="253"/>
      <c r="C2574" s="254"/>
      <c r="D2574" s="244" t="s">
        <v>178</v>
      </c>
      <c r="E2574" s="255" t="s">
        <v>1</v>
      </c>
      <c r="F2574" s="256" t="s">
        <v>2266</v>
      </c>
      <c r="G2574" s="254"/>
      <c r="H2574" s="257">
        <v>11.116</v>
      </c>
      <c r="I2574" s="258"/>
      <c r="J2574" s="254"/>
      <c r="K2574" s="254"/>
      <c r="L2574" s="259"/>
      <c r="M2574" s="260"/>
      <c r="N2574" s="261"/>
      <c r="O2574" s="261"/>
      <c r="P2574" s="261"/>
      <c r="Q2574" s="261"/>
      <c r="R2574" s="261"/>
      <c r="S2574" s="261"/>
      <c r="T2574" s="262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63" t="s">
        <v>178</v>
      </c>
      <c r="AU2574" s="263" t="s">
        <v>89</v>
      </c>
      <c r="AV2574" s="14" t="s">
        <v>89</v>
      </c>
      <c r="AW2574" s="14" t="s">
        <v>36</v>
      </c>
      <c r="AX2574" s="14" t="s">
        <v>79</v>
      </c>
      <c r="AY2574" s="263" t="s">
        <v>170</v>
      </c>
    </row>
    <row r="2575" s="15" customFormat="1">
      <c r="A2575" s="15"/>
      <c r="B2575" s="264"/>
      <c r="C2575" s="265"/>
      <c r="D2575" s="244" t="s">
        <v>178</v>
      </c>
      <c r="E2575" s="266" t="s">
        <v>1</v>
      </c>
      <c r="F2575" s="267" t="s">
        <v>183</v>
      </c>
      <c r="G2575" s="265"/>
      <c r="H2575" s="268">
        <v>11.116</v>
      </c>
      <c r="I2575" s="269"/>
      <c r="J2575" s="265"/>
      <c r="K2575" s="265"/>
      <c r="L2575" s="270"/>
      <c r="M2575" s="271"/>
      <c r="N2575" s="272"/>
      <c r="O2575" s="272"/>
      <c r="P2575" s="272"/>
      <c r="Q2575" s="272"/>
      <c r="R2575" s="272"/>
      <c r="S2575" s="272"/>
      <c r="T2575" s="273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74" t="s">
        <v>178</v>
      </c>
      <c r="AU2575" s="274" t="s">
        <v>89</v>
      </c>
      <c r="AV2575" s="15" t="s">
        <v>176</v>
      </c>
      <c r="AW2575" s="15" t="s">
        <v>36</v>
      </c>
      <c r="AX2575" s="15" t="s">
        <v>87</v>
      </c>
      <c r="AY2575" s="274" t="s">
        <v>170</v>
      </c>
    </row>
    <row r="2576" s="2" customFormat="1" ht="24.15" customHeight="1">
      <c r="A2576" s="39"/>
      <c r="B2576" s="40"/>
      <c r="C2576" s="228" t="s">
        <v>2275</v>
      </c>
      <c r="D2576" s="228" t="s">
        <v>172</v>
      </c>
      <c r="E2576" s="229" t="s">
        <v>2276</v>
      </c>
      <c r="F2576" s="230" t="s">
        <v>2277</v>
      </c>
      <c r="G2576" s="231" t="s">
        <v>175</v>
      </c>
      <c r="H2576" s="232">
        <v>11.116</v>
      </c>
      <c r="I2576" s="233"/>
      <c r="J2576" s="234">
        <f>ROUND(I2576*H2576,2)</f>
        <v>0</v>
      </c>
      <c r="K2576" s="235"/>
      <c r="L2576" s="45"/>
      <c r="M2576" s="236" t="s">
        <v>1</v>
      </c>
      <c r="N2576" s="237" t="s">
        <v>44</v>
      </c>
      <c r="O2576" s="92"/>
      <c r="P2576" s="238">
        <f>O2576*H2576</f>
        <v>0</v>
      </c>
      <c r="Q2576" s="238">
        <v>0.00012</v>
      </c>
      <c r="R2576" s="238">
        <f>Q2576*H2576</f>
        <v>0.0013339199999999999</v>
      </c>
      <c r="S2576" s="238">
        <v>0</v>
      </c>
      <c r="T2576" s="239">
        <f>S2576*H2576</f>
        <v>0</v>
      </c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R2576" s="240" t="s">
        <v>273</v>
      </c>
      <c r="AT2576" s="240" t="s">
        <v>172</v>
      </c>
      <c r="AU2576" s="240" t="s">
        <v>89</v>
      </c>
      <c r="AY2576" s="18" t="s">
        <v>170</v>
      </c>
      <c r="BE2576" s="241">
        <f>IF(N2576="základní",J2576,0)</f>
        <v>0</v>
      </c>
      <c r="BF2576" s="241">
        <f>IF(N2576="snížená",J2576,0)</f>
        <v>0</v>
      </c>
      <c r="BG2576" s="241">
        <f>IF(N2576="zákl. přenesená",J2576,0)</f>
        <v>0</v>
      </c>
      <c r="BH2576" s="241">
        <f>IF(N2576="sníž. přenesená",J2576,0)</f>
        <v>0</v>
      </c>
      <c r="BI2576" s="241">
        <f>IF(N2576="nulová",J2576,0)</f>
        <v>0</v>
      </c>
      <c r="BJ2576" s="18" t="s">
        <v>87</v>
      </c>
      <c r="BK2576" s="241">
        <f>ROUND(I2576*H2576,2)</f>
        <v>0</v>
      </c>
      <c r="BL2576" s="18" t="s">
        <v>273</v>
      </c>
      <c r="BM2576" s="240" t="s">
        <v>2278</v>
      </c>
    </row>
    <row r="2577" s="13" customFormat="1">
      <c r="A2577" s="13"/>
      <c r="B2577" s="242"/>
      <c r="C2577" s="243"/>
      <c r="D2577" s="244" t="s">
        <v>178</v>
      </c>
      <c r="E2577" s="245" t="s">
        <v>1</v>
      </c>
      <c r="F2577" s="246" t="s">
        <v>524</v>
      </c>
      <c r="G2577" s="243"/>
      <c r="H2577" s="245" t="s">
        <v>1</v>
      </c>
      <c r="I2577" s="247"/>
      <c r="J2577" s="243"/>
      <c r="K2577" s="243"/>
      <c r="L2577" s="248"/>
      <c r="M2577" s="249"/>
      <c r="N2577" s="250"/>
      <c r="O2577" s="250"/>
      <c r="P2577" s="250"/>
      <c r="Q2577" s="250"/>
      <c r="R2577" s="250"/>
      <c r="S2577" s="250"/>
      <c r="T2577" s="251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52" t="s">
        <v>178</v>
      </c>
      <c r="AU2577" s="252" t="s">
        <v>89</v>
      </c>
      <c r="AV2577" s="13" t="s">
        <v>87</v>
      </c>
      <c r="AW2577" s="13" t="s">
        <v>36</v>
      </c>
      <c r="AX2577" s="13" t="s">
        <v>79</v>
      </c>
      <c r="AY2577" s="252" t="s">
        <v>170</v>
      </c>
    </row>
    <row r="2578" s="13" customFormat="1">
      <c r="A2578" s="13"/>
      <c r="B2578" s="242"/>
      <c r="C2578" s="243"/>
      <c r="D2578" s="244" t="s">
        <v>178</v>
      </c>
      <c r="E2578" s="245" t="s">
        <v>1</v>
      </c>
      <c r="F2578" s="246" t="s">
        <v>195</v>
      </c>
      <c r="G2578" s="243"/>
      <c r="H2578" s="245" t="s">
        <v>1</v>
      </c>
      <c r="I2578" s="247"/>
      <c r="J2578" s="243"/>
      <c r="K2578" s="243"/>
      <c r="L2578" s="248"/>
      <c r="M2578" s="249"/>
      <c r="N2578" s="250"/>
      <c r="O2578" s="250"/>
      <c r="P2578" s="250"/>
      <c r="Q2578" s="250"/>
      <c r="R2578" s="250"/>
      <c r="S2578" s="250"/>
      <c r="T2578" s="25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52" t="s">
        <v>178</v>
      </c>
      <c r="AU2578" s="252" t="s">
        <v>89</v>
      </c>
      <c r="AV2578" s="13" t="s">
        <v>87</v>
      </c>
      <c r="AW2578" s="13" t="s">
        <v>36</v>
      </c>
      <c r="AX2578" s="13" t="s">
        <v>79</v>
      </c>
      <c r="AY2578" s="252" t="s">
        <v>170</v>
      </c>
    </row>
    <row r="2579" s="13" customFormat="1">
      <c r="A2579" s="13"/>
      <c r="B2579" s="242"/>
      <c r="C2579" s="243"/>
      <c r="D2579" s="244" t="s">
        <v>178</v>
      </c>
      <c r="E2579" s="245" t="s">
        <v>1</v>
      </c>
      <c r="F2579" s="246" t="s">
        <v>2265</v>
      </c>
      <c r="G2579" s="243"/>
      <c r="H2579" s="245" t="s">
        <v>1</v>
      </c>
      <c r="I2579" s="247"/>
      <c r="J2579" s="243"/>
      <c r="K2579" s="243"/>
      <c r="L2579" s="248"/>
      <c r="M2579" s="249"/>
      <c r="N2579" s="250"/>
      <c r="O2579" s="250"/>
      <c r="P2579" s="250"/>
      <c r="Q2579" s="250"/>
      <c r="R2579" s="250"/>
      <c r="S2579" s="250"/>
      <c r="T2579" s="251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52" t="s">
        <v>178</v>
      </c>
      <c r="AU2579" s="252" t="s">
        <v>89</v>
      </c>
      <c r="AV2579" s="13" t="s">
        <v>87</v>
      </c>
      <c r="AW2579" s="13" t="s">
        <v>36</v>
      </c>
      <c r="AX2579" s="13" t="s">
        <v>79</v>
      </c>
      <c r="AY2579" s="252" t="s">
        <v>170</v>
      </c>
    </row>
    <row r="2580" s="14" customFormat="1">
      <c r="A2580" s="14"/>
      <c r="B2580" s="253"/>
      <c r="C2580" s="254"/>
      <c r="D2580" s="244" t="s">
        <v>178</v>
      </c>
      <c r="E2580" s="255" t="s">
        <v>1</v>
      </c>
      <c r="F2580" s="256" t="s">
        <v>2266</v>
      </c>
      <c r="G2580" s="254"/>
      <c r="H2580" s="257">
        <v>11.116</v>
      </c>
      <c r="I2580" s="258"/>
      <c r="J2580" s="254"/>
      <c r="K2580" s="254"/>
      <c r="L2580" s="259"/>
      <c r="M2580" s="260"/>
      <c r="N2580" s="261"/>
      <c r="O2580" s="261"/>
      <c r="P2580" s="261"/>
      <c r="Q2580" s="261"/>
      <c r="R2580" s="261"/>
      <c r="S2580" s="261"/>
      <c r="T2580" s="262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63" t="s">
        <v>178</v>
      </c>
      <c r="AU2580" s="263" t="s">
        <v>89</v>
      </c>
      <c r="AV2580" s="14" t="s">
        <v>89</v>
      </c>
      <c r="AW2580" s="14" t="s">
        <v>36</v>
      </c>
      <c r="AX2580" s="14" t="s">
        <v>79</v>
      </c>
      <c r="AY2580" s="263" t="s">
        <v>170</v>
      </c>
    </row>
    <row r="2581" s="15" customFormat="1">
      <c r="A2581" s="15"/>
      <c r="B2581" s="264"/>
      <c r="C2581" s="265"/>
      <c r="D2581" s="244" t="s">
        <v>178</v>
      </c>
      <c r="E2581" s="266" t="s">
        <v>1</v>
      </c>
      <c r="F2581" s="267" t="s">
        <v>183</v>
      </c>
      <c r="G2581" s="265"/>
      <c r="H2581" s="268">
        <v>11.116</v>
      </c>
      <c r="I2581" s="269"/>
      <c r="J2581" s="265"/>
      <c r="K2581" s="265"/>
      <c r="L2581" s="270"/>
      <c r="M2581" s="271"/>
      <c r="N2581" s="272"/>
      <c r="O2581" s="272"/>
      <c r="P2581" s="272"/>
      <c r="Q2581" s="272"/>
      <c r="R2581" s="272"/>
      <c r="S2581" s="272"/>
      <c r="T2581" s="273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74" t="s">
        <v>178</v>
      </c>
      <c r="AU2581" s="274" t="s">
        <v>89</v>
      </c>
      <c r="AV2581" s="15" t="s">
        <v>176</v>
      </c>
      <c r="AW2581" s="15" t="s">
        <v>36</v>
      </c>
      <c r="AX2581" s="15" t="s">
        <v>87</v>
      </c>
      <c r="AY2581" s="274" t="s">
        <v>170</v>
      </c>
    </row>
    <row r="2582" s="2" customFormat="1" ht="14.4" customHeight="1">
      <c r="A2582" s="39"/>
      <c r="B2582" s="40"/>
      <c r="C2582" s="228" t="s">
        <v>2279</v>
      </c>
      <c r="D2582" s="228" t="s">
        <v>172</v>
      </c>
      <c r="E2582" s="229" t="s">
        <v>2280</v>
      </c>
      <c r="F2582" s="230" t="s">
        <v>2281</v>
      </c>
      <c r="G2582" s="231" t="s">
        <v>175</v>
      </c>
      <c r="H2582" s="232">
        <v>27.98</v>
      </c>
      <c r="I2582" s="233"/>
      <c r="J2582" s="234">
        <f>ROUND(I2582*H2582,2)</f>
        <v>0</v>
      </c>
      <c r="K2582" s="235"/>
      <c r="L2582" s="45"/>
      <c r="M2582" s="236" t="s">
        <v>1</v>
      </c>
      <c r="N2582" s="237" t="s">
        <v>44</v>
      </c>
      <c r="O2582" s="92"/>
      <c r="P2582" s="238">
        <f>O2582*H2582</f>
        <v>0</v>
      </c>
      <c r="Q2582" s="238">
        <v>0</v>
      </c>
      <c r="R2582" s="238">
        <f>Q2582*H2582</f>
        <v>0</v>
      </c>
      <c r="S2582" s="238">
        <v>0</v>
      </c>
      <c r="T2582" s="239">
        <f>S2582*H2582</f>
        <v>0</v>
      </c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R2582" s="240" t="s">
        <v>273</v>
      </c>
      <c r="AT2582" s="240" t="s">
        <v>172</v>
      </c>
      <c r="AU2582" s="240" t="s">
        <v>89</v>
      </c>
      <c r="AY2582" s="18" t="s">
        <v>170</v>
      </c>
      <c r="BE2582" s="241">
        <f>IF(N2582="základní",J2582,0)</f>
        <v>0</v>
      </c>
      <c r="BF2582" s="241">
        <f>IF(N2582="snížená",J2582,0)</f>
        <v>0</v>
      </c>
      <c r="BG2582" s="241">
        <f>IF(N2582="zákl. přenesená",J2582,0)</f>
        <v>0</v>
      </c>
      <c r="BH2582" s="241">
        <f>IF(N2582="sníž. přenesená",J2582,0)</f>
        <v>0</v>
      </c>
      <c r="BI2582" s="241">
        <f>IF(N2582="nulová",J2582,0)</f>
        <v>0</v>
      </c>
      <c r="BJ2582" s="18" t="s">
        <v>87</v>
      </c>
      <c r="BK2582" s="241">
        <f>ROUND(I2582*H2582,2)</f>
        <v>0</v>
      </c>
      <c r="BL2582" s="18" t="s">
        <v>273</v>
      </c>
      <c r="BM2582" s="240" t="s">
        <v>2282</v>
      </c>
    </row>
    <row r="2583" s="13" customFormat="1">
      <c r="A2583" s="13"/>
      <c r="B2583" s="242"/>
      <c r="C2583" s="243"/>
      <c r="D2583" s="244" t="s">
        <v>178</v>
      </c>
      <c r="E2583" s="245" t="s">
        <v>1</v>
      </c>
      <c r="F2583" s="246" t="s">
        <v>524</v>
      </c>
      <c r="G2583" s="243"/>
      <c r="H2583" s="245" t="s">
        <v>1</v>
      </c>
      <c r="I2583" s="247"/>
      <c r="J2583" s="243"/>
      <c r="K2583" s="243"/>
      <c r="L2583" s="248"/>
      <c r="M2583" s="249"/>
      <c r="N2583" s="250"/>
      <c r="O2583" s="250"/>
      <c r="P2583" s="250"/>
      <c r="Q2583" s="250"/>
      <c r="R2583" s="250"/>
      <c r="S2583" s="250"/>
      <c r="T2583" s="251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52" t="s">
        <v>178</v>
      </c>
      <c r="AU2583" s="252" t="s">
        <v>89</v>
      </c>
      <c r="AV2583" s="13" t="s">
        <v>87</v>
      </c>
      <c r="AW2583" s="13" t="s">
        <v>36</v>
      </c>
      <c r="AX2583" s="13" t="s">
        <v>79</v>
      </c>
      <c r="AY2583" s="252" t="s">
        <v>170</v>
      </c>
    </row>
    <row r="2584" s="13" customFormat="1">
      <c r="A2584" s="13"/>
      <c r="B2584" s="242"/>
      <c r="C2584" s="243"/>
      <c r="D2584" s="244" t="s">
        <v>178</v>
      </c>
      <c r="E2584" s="245" t="s">
        <v>1</v>
      </c>
      <c r="F2584" s="246" t="s">
        <v>964</v>
      </c>
      <c r="G2584" s="243"/>
      <c r="H2584" s="245" t="s">
        <v>1</v>
      </c>
      <c r="I2584" s="247"/>
      <c r="J2584" s="243"/>
      <c r="K2584" s="243"/>
      <c r="L2584" s="248"/>
      <c r="M2584" s="249"/>
      <c r="N2584" s="250"/>
      <c r="O2584" s="250"/>
      <c r="P2584" s="250"/>
      <c r="Q2584" s="250"/>
      <c r="R2584" s="250"/>
      <c r="S2584" s="250"/>
      <c r="T2584" s="25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2" t="s">
        <v>178</v>
      </c>
      <c r="AU2584" s="252" t="s">
        <v>89</v>
      </c>
      <c r="AV2584" s="13" t="s">
        <v>87</v>
      </c>
      <c r="AW2584" s="13" t="s">
        <v>36</v>
      </c>
      <c r="AX2584" s="13" t="s">
        <v>79</v>
      </c>
      <c r="AY2584" s="252" t="s">
        <v>170</v>
      </c>
    </row>
    <row r="2585" s="14" customFormat="1">
      <c r="A2585" s="14"/>
      <c r="B2585" s="253"/>
      <c r="C2585" s="254"/>
      <c r="D2585" s="244" t="s">
        <v>178</v>
      </c>
      <c r="E2585" s="255" t="s">
        <v>1</v>
      </c>
      <c r="F2585" s="256" t="s">
        <v>2283</v>
      </c>
      <c r="G2585" s="254"/>
      <c r="H2585" s="257">
        <v>13.58</v>
      </c>
      <c r="I2585" s="258"/>
      <c r="J2585" s="254"/>
      <c r="K2585" s="254"/>
      <c r="L2585" s="259"/>
      <c r="M2585" s="260"/>
      <c r="N2585" s="261"/>
      <c r="O2585" s="261"/>
      <c r="P2585" s="261"/>
      <c r="Q2585" s="261"/>
      <c r="R2585" s="261"/>
      <c r="S2585" s="261"/>
      <c r="T2585" s="26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3" t="s">
        <v>178</v>
      </c>
      <c r="AU2585" s="263" t="s">
        <v>89</v>
      </c>
      <c r="AV2585" s="14" t="s">
        <v>89</v>
      </c>
      <c r="AW2585" s="14" t="s">
        <v>36</v>
      </c>
      <c r="AX2585" s="14" t="s">
        <v>79</v>
      </c>
      <c r="AY2585" s="263" t="s">
        <v>170</v>
      </c>
    </row>
    <row r="2586" s="14" customFormat="1">
      <c r="A2586" s="14"/>
      <c r="B2586" s="253"/>
      <c r="C2586" s="254"/>
      <c r="D2586" s="244" t="s">
        <v>178</v>
      </c>
      <c r="E2586" s="255" t="s">
        <v>1</v>
      </c>
      <c r="F2586" s="256" t="s">
        <v>956</v>
      </c>
      <c r="G2586" s="254"/>
      <c r="H2586" s="257">
        <v>14.4</v>
      </c>
      <c r="I2586" s="258"/>
      <c r="J2586" s="254"/>
      <c r="K2586" s="254"/>
      <c r="L2586" s="259"/>
      <c r="M2586" s="260"/>
      <c r="N2586" s="261"/>
      <c r="O2586" s="261"/>
      <c r="P2586" s="261"/>
      <c r="Q2586" s="261"/>
      <c r="R2586" s="261"/>
      <c r="S2586" s="261"/>
      <c r="T2586" s="262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63" t="s">
        <v>178</v>
      </c>
      <c r="AU2586" s="263" t="s">
        <v>89</v>
      </c>
      <c r="AV2586" s="14" t="s">
        <v>89</v>
      </c>
      <c r="AW2586" s="14" t="s">
        <v>36</v>
      </c>
      <c r="AX2586" s="14" t="s">
        <v>79</v>
      </c>
      <c r="AY2586" s="263" t="s">
        <v>170</v>
      </c>
    </row>
    <row r="2587" s="15" customFormat="1">
      <c r="A2587" s="15"/>
      <c r="B2587" s="264"/>
      <c r="C2587" s="265"/>
      <c r="D2587" s="244" t="s">
        <v>178</v>
      </c>
      <c r="E2587" s="266" t="s">
        <v>1</v>
      </c>
      <c r="F2587" s="267" t="s">
        <v>183</v>
      </c>
      <c r="G2587" s="265"/>
      <c r="H2587" s="268">
        <v>27.98</v>
      </c>
      <c r="I2587" s="269"/>
      <c r="J2587" s="265"/>
      <c r="K2587" s="265"/>
      <c r="L2587" s="270"/>
      <c r="M2587" s="271"/>
      <c r="N2587" s="272"/>
      <c r="O2587" s="272"/>
      <c r="P2587" s="272"/>
      <c r="Q2587" s="272"/>
      <c r="R2587" s="272"/>
      <c r="S2587" s="272"/>
      <c r="T2587" s="273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74" t="s">
        <v>178</v>
      </c>
      <c r="AU2587" s="274" t="s">
        <v>89</v>
      </c>
      <c r="AV2587" s="15" t="s">
        <v>176</v>
      </c>
      <c r="AW2587" s="15" t="s">
        <v>36</v>
      </c>
      <c r="AX2587" s="15" t="s">
        <v>87</v>
      </c>
      <c r="AY2587" s="274" t="s">
        <v>170</v>
      </c>
    </row>
    <row r="2588" s="2" customFormat="1" ht="24.15" customHeight="1">
      <c r="A2588" s="39"/>
      <c r="B2588" s="40"/>
      <c r="C2588" s="228" t="s">
        <v>2284</v>
      </c>
      <c r="D2588" s="228" t="s">
        <v>172</v>
      </c>
      <c r="E2588" s="229" t="s">
        <v>2285</v>
      </c>
      <c r="F2588" s="230" t="s">
        <v>2286</v>
      </c>
      <c r="G2588" s="231" t="s">
        <v>175</v>
      </c>
      <c r="H2588" s="232">
        <v>32.719999999999999</v>
      </c>
      <c r="I2588" s="233"/>
      <c r="J2588" s="234">
        <f>ROUND(I2588*H2588,2)</f>
        <v>0</v>
      </c>
      <c r="K2588" s="235"/>
      <c r="L2588" s="45"/>
      <c r="M2588" s="236" t="s">
        <v>1</v>
      </c>
      <c r="N2588" s="237" t="s">
        <v>44</v>
      </c>
      <c r="O2588" s="92"/>
      <c r="P2588" s="238">
        <f>O2588*H2588</f>
        <v>0</v>
      </c>
      <c r="Q2588" s="238">
        <v>0.00016000000000000001</v>
      </c>
      <c r="R2588" s="238">
        <f>Q2588*H2588</f>
        <v>0.0052352000000000006</v>
      </c>
      <c r="S2588" s="238">
        <v>0</v>
      </c>
      <c r="T2588" s="239">
        <f>S2588*H2588</f>
        <v>0</v>
      </c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R2588" s="240" t="s">
        <v>273</v>
      </c>
      <c r="AT2588" s="240" t="s">
        <v>172</v>
      </c>
      <c r="AU2588" s="240" t="s">
        <v>89</v>
      </c>
      <c r="AY2588" s="18" t="s">
        <v>170</v>
      </c>
      <c r="BE2588" s="241">
        <f>IF(N2588="základní",J2588,0)</f>
        <v>0</v>
      </c>
      <c r="BF2588" s="241">
        <f>IF(N2588="snížená",J2588,0)</f>
        <v>0</v>
      </c>
      <c r="BG2588" s="241">
        <f>IF(N2588="zákl. přenesená",J2588,0)</f>
        <v>0</v>
      </c>
      <c r="BH2588" s="241">
        <f>IF(N2588="sníž. přenesená",J2588,0)</f>
        <v>0</v>
      </c>
      <c r="BI2588" s="241">
        <f>IF(N2588="nulová",J2588,0)</f>
        <v>0</v>
      </c>
      <c r="BJ2588" s="18" t="s">
        <v>87</v>
      </c>
      <c r="BK2588" s="241">
        <f>ROUND(I2588*H2588,2)</f>
        <v>0</v>
      </c>
      <c r="BL2588" s="18" t="s">
        <v>273</v>
      </c>
      <c r="BM2588" s="240" t="s">
        <v>2287</v>
      </c>
    </row>
    <row r="2589" s="13" customFormat="1">
      <c r="A2589" s="13"/>
      <c r="B2589" s="242"/>
      <c r="C2589" s="243"/>
      <c r="D2589" s="244" t="s">
        <v>178</v>
      </c>
      <c r="E2589" s="245" t="s">
        <v>1</v>
      </c>
      <c r="F2589" s="246" t="s">
        <v>524</v>
      </c>
      <c r="G2589" s="243"/>
      <c r="H2589" s="245" t="s">
        <v>1</v>
      </c>
      <c r="I2589" s="247"/>
      <c r="J2589" s="243"/>
      <c r="K2589" s="243"/>
      <c r="L2589" s="248"/>
      <c r="M2589" s="249"/>
      <c r="N2589" s="250"/>
      <c r="O2589" s="250"/>
      <c r="P2589" s="250"/>
      <c r="Q2589" s="250"/>
      <c r="R2589" s="250"/>
      <c r="S2589" s="250"/>
      <c r="T2589" s="251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2" t="s">
        <v>178</v>
      </c>
      <c r="AU2589" s="252" t="s">
        <v>89</v>
      </c>
      <c r="AV2589" s="13" t="s">
        <v>87</v>
      </c>
      <c r="AW2589" s="13" t="s">
        <v>36</v>
      </c>
      <c r="AX2589" s="13" t="s">
        <v>79</v>
      </c>
      <c r="AY2589" s="252" t="s">
        <v>170</v>
      </c>
    </row>
    <row r="2590" s="13" customFormat="1">
      <c r="A2590" s="13"/>
      <c r="B2590" s="242"/>
      <c r="C2590" s="243"/>
      <c r="D2590" s="244" t="s">
        <v>178</v>
      </c>
      <c r="E2590" s="245" t="s">
        <v>1</v>
      </c>
      <c r="F2590" s="246" t="s">
        <v>2288</v>
      </c>
      <c r="G2590" s="243"/>
      <c r="H2590" s="245" t="s">
        <v>1</v>
      </c>
      <c r="I2590" s="247"/>
      <c r="J2590" s="243"/>
      <c r="K2590" s="243"/>
      <c r="L2590" s="248"/>
      <c r="M2590" s="249"/>
      <c r="N2590" s="250"/>
      <c r="O2590" s="250"/>
      <c r="P2590" s="250"/>
      <c r="Q2590" s="250"/>
      <c r="R2590" s="250"/>
      <c r="S2590" s="250"/>
      <c r="T2590" s="25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52" t="s">
        <v>178</v>
      </c>
      <c r="AU2590" s="252" t="s">
        <v>89</v>
      </c>
      <c r="AV2590" s="13" t="s">
        <v>87</v>
      </c>
      <c r="AW2590" s="13" t="s">
        <v>36</v>
      </c>
      <c r="AX2590" s="13" t="s">
        <v>79</v>
      </c>
      <c r="AY2590" s="252" t="s">
        <v>170</v>
      </c>
    </row>
    <row r="2591" s="14" customFormat="1">
      <c r="A2591" s="14"/>
      <c r="B2591" s="253"/>
      <c r="C2591" s="254"/>
      <c r="D2591" s="244" t="s">
        <v>178</v>
      </c>
      <c r="E2591" s="255" t="s">
        <v>1</v>
      </c>
      <c r="F2591" s="256" t="s">
        <v>2289</v>
      </c>
      <c r="G2591" s="254"/>
      <c r="H2591" s="257">
        <v>16.239999999999998</v>
      </c>
      <c r="I2591" s="258"/>
      <c r="J2591" s="254"/>
      <c r="K2591" s="254"/>
      <c r="L2591" s="259"/>
      <c r="M2591" s="260"/>
      <c r="N2591" s="261"/>
      <c r="O2591" s="261"/>
      <c r="P2591" s="261"/>
      <c r="Q2591" s="261"/>
      <c r="R2591" s="261"/>
      <c r="S2591" s="261"/>
      <c r="T2591" s="26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63" t="s">
        <v>178</v>
      </c>
      <c r="AU2591" s="263" t="s">
        <v>89</v>
      </c>
      <c r="AV2591" s="14" t="s">
        <v>89</v>
      </c>
      <c r="AW2591" s="14" t="s">
        <v>36</v>
      </c>
      <c r="AX2591" s="14" t="s">
        <v>79</v>
      </c>
      <c r="AY2591" s="263" t="s">
        <v>170</v>
      </c>
    </row>
    <row r="2592" s="14" customFormat="1">
      <c r="A2592" s="14"/>
      <c r="B2592" s="253"/>
      <c r="C2592" s="254"/>
      <c r="D2592" s="244" t="s">
        <v>178</v>
      </c>
      <c r="E2592" s="255" t="s">
        <v>1</v>
      </c>
      <c r="F2592" s="256" t="s">
        <v>2290</v>
      </c>
      <c r="G2592" s="254"/>
      <c r="H2592" s="257">
        <v>16.48</v>
      </c>
      <c r="I2592" s="258"/>
      <c r="J2592" s="254"/>
      <c r="K2592" s="254"/>
      <c r="L2592" s="259"/>
      <c r="M2592" s="260"/>
      <c r="N2592" s="261"/>
      <c r="O2592" s="261"/>
      <c r="P2592" s="261"/>
      <c r="Q2592" s="261"/>
      <c r="R2592" s="261"/>
      <c r="S2592" s="261"/>
      <c r="T2592" s="262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63" t="s">
        <v>178</v>
      </c>
      <c r="AU2592" s="263" t="s">
        <v>89</v>
      </c>
      <c r="AV2592" s="14" t="s">
        <v>89</v>
      </c>
      <c r="AW2592" s="14" t="s">
        <v>36</v>
      </c>
      <c r="AX2592" s="14" t="s">
        <v>79</v>
      </c>
      <c r="AY2592" s="263" t="s">
        <v>170</v>
      </c>
    </row>
    <row r="2593" s="15" customFormat="1">
      <c r="A2593" s="15"/>
      <c r="B2593" s="264"/>
      <c r="C2593" s="265"/>
      <c r="D2593" s="244" t="s">
        <v>178</v>
      </c>
      <c r="E2593" s="266" t="s">
        <v>1</v>
      </c>
      <c r="F2593" s="267" t="s">
        <v>183</v>
      </c>
      <c r="G2593" s="265"/>
      <c r="H2593" s="268">
        <v>32.719999999999999</v>
      </c>
      <c r="I2593" s="269"/>
      <c r="J2593" s="265"/>
      <c r="K2593" s="265"/>
      <c r="L2593" s="270"/>
      <c r="M2593" s="271"/>
      <c r="N2593" s="272"/>
      <c r="O2593" s="272"/>
      <c r="P2593" s="272"/>
      <c r="Q2593" s="272"/>
      <c r="R2593" s="272"/>
      <c r="S2593" s="272"/>
      <c r="T2593" s="273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74" t="s">
        <v>178</v>
      </c>
      <c r="AU2593" s="274" t="s">
        <v>89</v>
      </c>
      <c r="AV2593" s="15" t="s">
        <v>176</v>
      </c>
      <c r="AW2593" s="15" t="s">
        <v>36</v>
      </c>
      <c r="AX2593" s="15" t="s">
        <v>87</v>
      </c>
      <c r="AY2593" s="274" t="s">
        <v>170</v>
      </c>
    </row>
    <row r="2594" s="2" customFormat="1" ht="24.15" customHeight="1">
      <c r="A2594" s="39"/>
      <c r="B2594" s="40"/>
      <c r="C2594" s="228" t="s">
        <v>2291</v>
      </c>
      <c r="D2594" s="228" t="s">
        <v>172</v>
      </c>
      <c r="E2594" s="229" t="s">
        <v>2292</v>
      </c>
      <c r="F2594" s="230" t="s">
        <v>2293</v>
      </c>
      <c r="G2594" s="231" t="s">
        <v>175</v>
      </c>
      <c r="H2594" s="232">
        <v>32.719999999999999</v>
      </c>
      <c r="I2594" s="233"/>
      <c r="J2594" s="234">
        <f>ROUND(I2594*H2594,2)</f>
        <v>0</v>
      </c>
      <c r="K2594" s="235"/>
      <c r="L2594" s="45"/>
      <c r="M2594" s="236" t="s">
        <v>1</v>
      </c>
      <c r="N2594" s="237" t="s">
        <v>44</v>
      </c>
      <c r="O2594" s="92"/>
      <c r="P2594" s="238">
        <f>O2594*H2594</f>
        <v>0</v>
      </c>
      <c r="Q2594" s="238">
        <v>0.00048000000000000001</v>
      </c>
      <c r="R2594" s="238">
        <f>Q2594*H2594</f>
        <v>0.0157056</v>
      </c>
      <c r="S2594" s="238">
        <v>0</v>
      </c>
      <c r="T2594" s="239">
        <f>S2594*H2594</f>
        <v>0</v>
      </c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R2594" s="240" t="s">
        <v>273</v>
      </c>
      <c r="AT2594" s="240" t="s">
        <v>172</v>
      </c>
      <c r="AU2594" s="240" t="s">
        <v>89</v>
      </c>
      <c r="AY2594" s="18" t="s">
        <v>170</v>
      </c>
      <c r="BE2594" s="241">
        <f>IF(N2594="základní",J2594,0)</f>
        <v>0</v>
      </c>
      <c r="BF2594" s="241">
        <f>IF(N2594="snížená",J2594,0)</f>
        <v>0</v>
      </c>
      <c r="BG2594" s="241">
        <f>IF(N2594="zákl. přenesená",J2594,0)</f>
        <v>0</v>
      </c>
      <c r="BH2594" s="241">
        <f>IF(N2594="sníž. přenesená",J2594,0)</f>
        <v>0</v>
      </c>
      <c r="BI2594" s="241">
        <f>IF(N2594="nulová",J2594,0)</f>
        <v>0</v>
      </c>
      <c r="BJ2594" s="18" t="s">
        <v>87</v>
      </c>
      <c r="BK2594" s="241">
        <f>ROUND(I2594*H2594,2)</f>
        <v>0</v>
      </c>
      <c r="BL2594" s="18" t="s">
        <v>273</v>
      </c>
      <c r="BM2594" s="240" t="s">
        <v>2294</v>
      </c>
    </row>
    <row r="2595" s="13" customFormat="1">
      <c r="A2595" s="13"/>
      <c r="B2595" s="242"/>
      <c r="C2595" s="243"/>
      <c r="D2595" s="244" t="s">
        <v>178</v>
      </c>
      <c r="E2595" s="245" t="s">
        <v>1</v>
      </c>
      <c r="F2595" s="246" t="s">
        <v>524</v>
      </c>
      <c r="G2595" s="243"/>
      <c r="H2595" s="245" t="s">
        <v>1</v>
      </c>
      <c r="I2595" s="247"/>
      <c r="J2595" s="243"/>
      <c r="K2595" s="243"/>
      <c r="L2595" s="248"/>
      <c r="M2595" s="249"/>
      <c r="N2595" s="250"/>
      <c r="O2595" s="250"/>
      <c r="P2595" s="250"/>
      <c r="Q2595" s="250"/>
      <c r="R2595" s="250"/>
      <c r="S2595" s="250"/>
      <c r="T2595" s="251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52" t="s">
        <v>178</v>
      </c>
      <c r="AU2595" s="252" t="s">
        <v>89</v>
      </c>
      <c r="AV2595" s="13" t="s">
        <v>87</v>
      </c>
      <c r="AW2595" s="13" t="s">
        <v>36</v>
      </c>
      <c r="AX2595" s="13" t="s">
        <v>79</v>
      </c>
      <c r="AY2595" s="252" t="s">
        <v>170</v>
      </c>
    </row>
    <row r="2596" s="13" customFormat="1">
      <c r="A2596" s="13"/>
      <c r="B2596" s="242"/>
      <c r="C2596" s="243"/>
      <c r="D2596" s="244" t="s">
        <v>178</v>
      </c>
      <c r="E2596" s="245" t="s">
        <v>1</v>
      </c>
      <c r="F2596" s="246" t="s">
        <v>2288</v>
      </c>
      <c r="G2596" s="243"/>
      <c r="H2596" s="245" t="s">
        <v>1</v>
      </c>
      <c r="I2596" s="247"/>
      <c r="J2596" s="243"/>
      <c r="K2596" s="243"/>
      <c r="L2596" s="248"/>
      <c r="M2596" s="249"/>
      <c r="N2596" s="250"/>
      <c r="O2596" s="250"/>
      <c r="P2596" s="250"/>
      <c r="Q2596" s="250"/>
      <c r="R2596" s="250"/>
      <c r="S2596" s="250"/>
      <c r="T2596" s="25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2" t="s">
        <v>178</v>
      </c>
      <c r="AU2596" s="252" t="s">
        <v>89</v>
      </c>
      <c r="AV2596" s="13" t="s">
        <v>87</v>
      </c>
      <c r="AW2596" s="13" t="s">
        <v>36</v>
      </c>
      <c r="AX2596" s="13" t="s">
        <v>79</v>
      </c>
      <c r="AY2596" s="252" t="s">
        <v>170</v>
      </c>
    </row>
    <row r="2597" s="14" customFormat="1">
      <c r="A2597" s="14"/>
      <c r="B2597" s="253"/>
      <c r="C2597" s="254"/>
      <c r="D2597" s="244" t="s">
        <v>178</v>
      </c>
      <c r="E2597" s="255" t="s">
        <v>1</v>
      </c>
      <c r="F2597" s="256" t="s">
        <v>2289</v>
      </c>
      <c r="G2597" s="254"/>
      <c r="H2597" s="257">
        <v>16.239999999999998</v>
      </c>
      <c r="I2597" s="258"/>
      <c r="J2597" s="254"/>
      <c r="K2597" s="254"/>
      <c r="L2597" s="259"/>
      <c r="M2597" s="260"/>
      <c r="N2597" s="261"/>
      <c r="O2597" s="261"/>
      <c r="P2597" s="261"/>
      <c r="Q2597" s="261"/>
      <c r="R2597" s="261"/>
      <c r="S2597" s="261"/>
      <c r="T2597" s="26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63" t="s">
        <v>178</v>
      </c>
      <c r="AU2597" s="263" t="s">
        <v>89</v>
      </c>
      <c r="AV2597" s="14" t="s">
        <v>89</v>
      </c>
      <c r="AW2597" s="14" t="s">
        <v>36</v>
      </c>
      <c r="AX2597" s="14" t="s">
        <v>79</v>
      </c>
      <c r="AY2597" s="263" t="s">
        <v>170</v>
      </c>
    </row>
    <row r="2598" s="14" customFormat="1">
      <c r="A2598" s="14"/>
      <c r="B2598" s="253"/>
      <c r="C2598" s="254"/>
      <c r="D2598" s="244" t="s">
        <v>178</v>
      </c>
      <c r="E2598" s="255" t="s">
        <v>1</v>
      </c>
      <c r="F2598" s="256" t="s">
        <v>2290</v>
      </c>
      <c r="G2598" s="254"/>
      <c r="H2598" s="257">
        <v>16.48</v>
      </c>
      <c r="I2598" s="258"/>
      <c r="J2598" s="254"/>
      <c r="K2598" s="254"/>
      <c r="L2598" s="259"/>
      <c r="M2598" s="260"/>
      <c r="N2598" s="261"/>
      <c r="O2598" s="261"/>
      <c r="P2598" s="261"/>
      <c r="Q2598" s="261"/>
      <c r="R2598" s="261"/>
      <c r="S2598" s="261"/>
      <c r="T2598" s="262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3" t="s">
        <v>178</v>
      </c>
      <c r="AU2598" s="263" t="s">
        <v>89</v>
      </c>
      <c r="AV2598" s="14" t="s">
        <v>89</v>
      </c>
      <c r="AW2598" s="14" t="s">
        <v>36</v>
      </c>
      <c r="AX2598" s="14" t="s">
        <v>79</v>
      </c>
      <c r="AY2598" s="263" t="s">
        <v>170</v>
      </c>
    </row>
    <row r="2599" s="15" customFormat="1">
      <c r="A2599" s="15"/>
      <c r="B2599" s="264"/>
      <c r="C2599" s="265"/>
      <c r="D2599" s="244" t="s">
        <v>178</v>
      </c>
      <c r="E2599" s="266" t="s">
        <v>1</v>
      </c>
      <c r="F2599" s="267" t="s">
        <v>183</v>
      </c>
      <c r="G2599" s="265"/>
      <c r="H2599" s="268">
        <v>32.719999999999999</v>
      </c>
      <c r="I2599" s="269"/>
      <c r="J2599" s="265"/>
      <c r="K2599" s="265"/>
      <c r="L2599" s="270"/>
      <c r="M2599" s="271"/>
      <c r="N2599" s="272"/>
      <c r="O2599" s="272"/>
      <c r="P2599" s="272"/>
      <c r="Q2599" s="272"/>
      <c r="R2599" s="272"/>
      <c r="S2599" s="272"/>
      <c r="T2599" s="273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74" t="s">
        <v>178</v>
      </c>
      <c r="AU2599" s="274" t="s">
        <v>89</v>
      </c>
      <c r="AV2599" s="15" t="s">
        <v>176</v>
      </c>
      <c r="AW2599" s="15" t="s">
        <v>36</v>
      </c>
      <c r="AX2599" s="15" t="s">
        <v>87</v>
      </c>
      <c r="AY2599" s="274" t="s">
        <v>170</v>
      </c>
    </row>
    <row r="2600" s="2" customFormat="1" ht="14.4" customHeight="1">
      <c r="A2600" s="39"/>
      <c r="B2600" s="40"/>
      <c r="C2600" s="228" t="s">
        <v>2295</v>
      </c>
      <c r="D2600" s="228" t="s">
        <v>172</v>
      </c>
      <c r="E2600" s="229" t="s">
        <v>2296</v>
      </c>
      <c r="F2600" s="230" t="s">
        <v>2297</v>
      </c>
      <c r="G2600" s="231" t="s">
        <v>1337</v>
      </c>
      <c r="H2600" s="232">
        <v>1</v>
      </c>
      <c r="I2600" s="233"/>
      <c r="J2600" s="234">
        <f>ROUND(I2600*H2600,2)</f>
        <v>0</v>
      </c>
      <c r="K2600" s="235"/>
      <c r="L2600" s="45"/>
      <c r="M2600" s="236" t="s">
        <v>1</v>
      </c>
      <c r="N2600" s="237" t="s">
        <v>44</v>
      </c>
      <c r="O2600" s="92"/>
      <c r="P2600" s="238">
        <f>O2600*H2600</f>
        <v>0</v>
      </c>
      <c r="Q2600" s="238">
        <v>0</v>
      </c>
      <c r="R2600" s="238">
        <f>Q2600*H2600</f>
        <v>0</v>
      </c>
      <c r="S2600" s="238">
        <v>0</v>
      </c>
      <c r="T2600" s="239">
        <f>S2600*H2600</f>
        <v>0</v>
      </c>
      <c r="U2600" s="39"/>
      <c r="V2600" s="39"/>
      <c r="W2600" s="39"/>
      <c r="X2600" s="39"/>
      <c r="Y2600" s="39"/>
      <c r="Z2600" s="39"/>
      <c r="AA2600" s="39"/>
      <c r="AB2600" s="39"/>
      <c r="AC2600" s="39"/>
      <c r="AD2600" s="39"/>
      <c r="AE2600" s="39"/>
      <c r="AR2600" s="240" t="s">
        <v>273</v>
      </c>
      <c r="AT2600" s="240" t="s">
        <v>172</v>
      </c>
      <c r="AU2600" s="240" t="s">
        <v>89</v>
      </c>
      <c r="AY2600" s="18" t="s">
        <v>170</v>
      </c>
      <c r="BE2600" s="241">
        <f>IF(N2600="základní",J2600,0)</f>
        <v>0</v>
      </c>
      <c r="BF2600" s="241">
        <f>IF(N2600="snížená",J2600,0)</f>
        <v>0</v>
      </c>
      <c r="BG2600" s="241">
        <f>IF(N2600="zákl. přenesená",J2600,0)</f>
        <v>0</v>
      </c>
      <c r="BH2600" s="241">
        <f>IF(N2600="sníž. přenesená",J2600,0)</f>
        <v>0</v>
      </c>
      <c r="BI2600" s="241">
        <f>IF(N2600="nulová",J2600,0)</f>
        <v>0</v>
      </c>
      <c r="BJ2600" s="18" t="s">
        <v>87</v>
      </c>
      <c r="BK2600" s="241">
        <f>ROUND(I2600*H2600,2)</f>
        <v>0</v>
      </c>
      <c r="BL2600" s="18" t="s">
        <v>273</v>
      </c>
      <c r="BM2600" s="240" t="s">
        <v>2298</v>
      </c>
    </row>
    <row r="2601" s="13" customFormat="1">
      <c r="A2601" s="13"/>
      <c r="B2601" s="242"/>
      <c r="C2601" s="243"/>
      <c r="D2601" s="244" t="s">
        <v>178</v>
      </c>
      <c r="E2601" s="245" t="s">
        <v>1</v>
      </c>
      <c r="F2601" s="246" t="s">
        <v>524</v>
      </c>
      <c r="G2601" s="243"/>
      <c r="H2601" s="245" t="s">
        <v>1</v>
      </c>
      <c r="I2601" s="247"/>
      <c r="J2601" s="243"/>
      <c r="K2601" s="243"/>
      <c r="L2601" s="248"/>
      <c r="M2601" s="249"/>
      <c r="N2601" s="250"/>
      <c r="O2601" s="250"/>
      <c r="P2601" s="250"/>
      <c r="Q2601" s="250"/>
      <c r="R2601" s="250"/>
      <c r="S2601" s="250"/>
      <c r="T2601" s="251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52" t="s">
        <v>178</v>
      </c>
      <c r="AU2601" s="252" t="s">
        <v>89</v>
      </c>
      <c r="AV2601" s="13" t="s">
        <v>87</v>
      </c>
      <c r="AW2601" s="13" t="s">
        <v>36</v>
      </c>
      <c r="AX2601" s="13" t="s">
        <v>79</v>
      </c>
      <c r="AY2601" s="252" t="s">
        <v>170</v>
      </c>
    </row>
    <row r="2602" s="13" customFormat="1">
      <c r="A2602" s="13"/>
      <c r="B2602" s="242"/>
      <c r="C2602" s="243"/>
      <c r="D2602" s="244" t="s">
        <v>178</v>
      </c>
      <c r="E2602" s="245" t="s">
        <v>1</v>
      </c>
      <c r="F2602" s="246" t="s">
        <v>1010</v>
      </c>
      <c r="G2602" s="243"/>
      <c r="H2602" s="245" t="s">
        <v>1</v>
      </c>
      <c r="I2602" s="247"/>
      <c r="J2602" s="243"/>
      <c r="K2602" s="243"/>
      <c r="L2602" s="248"/>
      <c r="M2602" s="249"/>
      <c r="N2602" s="250"/>
      <c r="O2602" s="250"/>
      <c r="P2602" s="250"/>
      <c r="Q2602" s="250"/>
      <c r="R2602" s="250"/>
      <c r="S2602" s="250"/>
      <c r="T2602" s="25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2" t="s">
        <v>178</v>
      </c>
      <c r="AU2602" s="252" t="s">
        <v>89</v>
      </c>
      <c r="AV2602" s="13" t="s">
        <v>87</v>
      </c>
      <c r="AW2602" s="13" t="s">
        <v>36</v>
      </c>
      <c r="AX2602" s="13" t="s">
        <v>79</v>
      </c>
      <c r="AY2602" s="252" t="s">
        <v>170</v>
      </c>
    </row>
    <row r="2603" s="14" customFormat="1">
      <c r="A2603" s="14"/>
      <c r="B2603" s="253"/>
      <c r="C2603" s="254"/>
      <c r="D2603" s="244" t="s">
        <v>178</v>
      </c>
      <c r="E2603" s="255" t="s">
        <v>1</v>
      </c>
      <c r="F2603" s="256" t="s">
        <v>87</v>
      </c>
      <c r="G2603" s="254"/>
      <c r="H2603" s="257">
        <v>1</v>
      </c>
      <c r="I2603" s="258"/>
      <c r="J2603" s="254"/>
      <c r="K2603" s="254"/>
      <c r="L2603" s="259"/>
      <c r="M2603" s="260"/>
      <c r="N2603" s="261"/>
      <c r="O2603" s="261"/>
      <c r="P2603" s="261"/>
      <c r="Q2603" s="261"/>
      <c r="R2603" s="261"/>
      <c r="S2603" s="261"/>
      <c r="T2603" s="26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63" t="s">
        <v>178</v>
      </c>
      <c r="AU2603" s="263" t="s">
        <v>89</v>
      </c>
      <c r="AV2603" s="14" t="s">
        <v>89</v>
      </c>
      <c r="AW2603" s="14" t="s">
        <v>36</v>
      </c>
      <c r="AX2603" s="14" t="s">
        <v>79</v>
      </c>
      <c r="AY2603" s="263" t="s">
        <v>170</v>
      </c>
    </row>
    <row r="2604" s="15" customFormat="1">
      <c r="A2604" s="15"/>
      <c r="B2604" s="264"/>
      <c r="C2604" s="265"/>
      <c r="D2604" s="244" t="s">
        <v>178</v>
      </c>
      <c r="E2604" s="266" t="s">
        <v>1</v>
      </c>
      <c r="F2604" s="267" t="s">
        <v>183</v>
      </c>
      <c r="G2604" s="265"/>
      <c r="H2604" s="268">
        <v>1</v>
      </c>
      <c r="I2604" s="269"/>
      <c r="J2604" s="265"/>
      <c r="K2604" s="265"/>
      <c r="L2604" s="270"/>
      <c r="M2604" s="271"/>
      <c r="N2604" s="272"/>
      <c r="O2604" s="272"/>
      <c r="P2604" s="272"/>
      <c r="Q2604" s="272"/>
      <c r="R2604" s="272"/>
      <c r="S2604" s="272"/>
      <c r="T2604" s="273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T2604" s="274" t="s">
        <v>178</v>
      </c>
      <c r="AU2604" s="274" t="s">
        <v>89</v>
      </c>
      <c r="AV2604" s="15" t="s">
        <v>176</v>
      </c>
      <c r="AW2604" s="15" t="s">
        <v>36</v>
      </c>
      <c r="AX2604" s="15" t="s">
        <v>87</v>
      </c>
      <c r="AY2604" s="274" t="s">
        <v>170</v>
      </c>
    </row>
    <row r="2605" s="2" customFormat="1" ht="14.4" customHeight="1">
      <c r="A2605" s="39"/>
      <c r="B2605" s="40"/>
      <c r="C2605" s="228" t="s">
        <v>2299</v>
      </c>
      <c r="D2605" s="228" t="s">
        <v>172</v>
      </c>
      <c r="E2605" s="229" t="s">
        <v>2300</v>
      </c>
      <c r="F2605" s="230" t="s">
        <v>2301</v>
      </c>
      <c r="G2605" s="231" t="s">
        <v>1337</v>
      </c>
      <c r="H2605" s="232">
        <v>1</v>
      </c>
      <c r="I2605" s="233"/>
      <c r="J2605" s="234">
        <f>ROUND(I2605*H2605,2)</f>
        <v>0</v>
      </c>
      <c r="K2605" s="235"/>
      <c r="L2605" s="45"/>
      <c r="M2605" s="236" t="s">
        <v>1</v>
      </c>
      <c r="N2605" s="237" t="s">
        <v>44</v>
      </c>
      <c r="O2605" s="92"/>
      <c r="P2605" s="238">
        <f>O2605*H2605</f>
        <v>0</v>
      </c>
      <c r="Q2605" s="238">
        <v>0</v>
      </c>
      <c r="R2605" s="238">
        <f>Q2605*H2605</f>
        <v>0</v>
      </c>
      <c r="S2605" s="238">
        <v>0</v>
      </c>
      <c r="T2605" s="239">
        <f>S2605*H2605</f>
        <v>0</v>
      </c>
      <c r="U2605" s="39"/>
      <c r="V2605" s="39"/>
      <c r="W2605" s="39"/>
      <c r="X2605" s="39"/>
      <c r="Y2605" s="39"/>
      <c r="Z2605" s="39"/>
      <c r="AA2605" s="39"/>
      <c r="AB2605" s="39"/>
      <c r="AC2605" s="39"/>
      <c r="AD2605" s="39"/>
      <c r="AE2605" s="39"/>
      <c r="AR2605" s="240" t="s">
        <v>273</v>
      </c>
      <c r="AT2605" s="240" t="s">
        <v>172</v>
      </c>
      <c r="AU2605" s="240" t="s">
        <v>89</v>
      </c>
      <c r="AY2605" s="18" t="s">
        <v>170</v>
      </c>
      <c r="BE2605" s="241">
        <f>IF(N2605="základní",J2605,0)</f>
        <v>0</v>
      </c>
      <c r="BF2605" s="241">
        <f>IF(N2605="snížená",J2605,0)</f>
        <v>0</v>
      </c>
      <c r="BG2605" s="241">
        <f>IF(N2605="zákl. přenesená",J2605,0)</f>
        <v>0</v>
      </c>
      <c r="BH2605" s="241">
        <f>IF(N2605="sníž. přenesená",J2605,0)</f>
        <v>0</v>
      </c>
      <c r="BI2605" s="241">
        <f>IF(N2605="nulová",J2605,0)</f>
        <v>0</v>
      </c>
      <c r="BJ2605" s="18" t="s">
        <v>87</v>
      </c>
      <c r="BK2605" s="241">
        <f>ROUND(I2605*H2605,2)</f>
        <v>0</v>
      </c>
      <c r="BL2605" s="18" t="s">
        <v>273</v>
      </c>
      <c r="BM2605" s="240" t="s">
        <v>2302</v>
      </c>
    </row>
    <row r="2606" s="13" customFormat="1">
      <c r="A2606" s="13"/>
      <c r="B2606" s="242"/>
      <c r="C2606" s="243"/>
      <c r="D2606" s="244" t="s">
        <v>178</v>
      </c>
      <c r="E2606" s="245" t="s">
        <v>1</v>
      </c>
      <c r="F2606" s="246" t="s">
        <v>524</v>
      </c>
      <c r="G2606" s="243"/>
      <c r="H2606" s="245" t="s">
        <v>1</v>
      </c>
      <c r="I2606" s="247"/>
      <c r="J2606" s="243"/>
      <c r="K2606" s="243"/>
      <c r="L2606" s="248"/>
      <c r="M2606" s="249"/>
      <c r="N2606" s="250"/>
      <c r="O2606" s="250"/>
      <c r="P2606" s="250"/>
      <c r="Q2606" s="250"/>
      <c r="R2606" s="250"/>
      <c r="S2606" s="250"/>
      <c r="T2606" s="25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52" t="s">
        <v>178</v>
      </c>
      <c r="AU2606" s="252" t="s">
        <v>89</v>
      </c>
      <c r="AV2606" s="13" t="s">
        <v>87</v>
      </c>
      <c r="AW2606" s="13" t="s">
        <v>36</v>
      </c>
      <c r="AX2606" s="13" t="s">
        <v>79</v>
      </c>
      <c r="AY2606" s="252" t="s">
        <v>170</v>
      </c>
    </row>
    <row r="2607" s="13" customFormat="1">
      <c r="A2607" s="13"/>
      <c r="B2607" s="242"/>
      <c r="C2607" s="243"/>
      <c r="D2607" s="244" t="s">
        <v>178</v>
      </c>
      <c r="E2607" s="245" t="s">
        <v>1</v>
      </c>
      <c r="F2607" s="246" t="s">
        <v>1001</v>
      </c>
      <c r="G2607" s="243"/>
      <c r="H2607" s="245" t="s">
        <v>1</v>
      </c>
      <c r="I2607" s="247"/>
      <c r="J2607" s="243"/>
      <c r="K2607" s="243"/>
      <c r="L2607" s="248"/>
      <c r="M2607" s="249"/>
      <c r="N2607" s="250"/>
      <c r="O2607" s="250"/>
      <c r="P2607" s="250"/>
      <c r="Q2607" s="250"/>
      <c r="R2607" s="250"/>
      <c r="S2607" s="250"/>
      <c r="T2607" s="251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52" t="s">
        <v>178</v>
      </c>
      <c r="AU2607" s="252" t="s">
        <v>89</v>
      </c>
      <c r="AV2607" s="13" t="s">
        <v>87</v>
      </c>
      <c r="AW2607" s="13" t="s">
        <v>36</v>
      </c>
      <c r="AX2607" s="13" t="s">
        <v>79</v>
      </c>
      <c r="AY2607" s="252" t="s">
        <v>170</v>
      </c>
    </row>
    <row r="2608" s="14" customFormat="1">
      <c r="A2608" s="14"/>
      <c r="B2608" s="253"/>
      <c r="C2608" s="254"/>
      <c r="D2608" s="244" t="s">
        <v>178</v>
      </c>
      <c r="E2608" s="255" t="s">
        <v>1</v>
      </c>
      <c r="F2608" s="256" t="s">
        <v>87</v>
      </c>
      <c r="G2608" s="254"/>
      <c r="H2608" s="257">
        <v>1</v>
      </c>
      <c r="I2608" s="258"/>
      <c r="J2608" s="254"/>
      <c r="K2608" s="254"/>
      <c r="L2608" s="259"/>
      <c r="M2608" s="260"/>
      <c r="N2608" s="261"/>
      <c r="O2608" s="261"/>
      <c r="P2608" s="261"/>
      <c r="Q2608" s="261"/>
      <c r="R2608" s="261"/>
      <c r="S2608" s="261"/>
      <c r="T2608" s="26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3" t="s">
        <v>178</v>
      </c>
      <c r="AU2608" s="263" t="s">
        <v>89</v>
      </c>
      <c r="AV2608" s="14" t="s">
        <v>89</v>
      </c>
      <c r="AW2608" s="14" t="s">
        <v>36</v>
      </c>
      <c r="AX2608" s="14" t="s">
        <v>79</v>
      </c>
      <c r="AY2608" s="263" t="s">
        <v>170</v>
      </c>
    </row>
    <row r="2609" s="15" customFormat="1">
      <c r="A2609" s="15"/>
      <c r="B2609" s="264"/>
      <c r="C2609" s="265"/>
      <c r="D2609" s="244" t="s">
        <v>178</v>
      </c>
      <c r="E2609" s="266" t="s">
        <v>1</v>
      </c>
      <c r="F2609" s="267" t="s">
        <v>183</v>
      </c>
      <c r="G2609" s="265"/>
      <c r="H2609" s="268">
        <v>1</v>
      </c>
      <c r="I2609" s="269"/>
      <c r="J2609" s="265"/>
      <c r="K2609" s="265"/>
      <c r="L2609" s="270"/>
      <c r="M2609" s="271"/>
      <c r="N2609" s="272"/>
      <c r="O2609" s="272"/>
      <c r="P2609" s="272"/>
      <c r="Q2609" s="272"/>
      <c r="R2609" s="272"/>
      <c r="S2609" s="272"/>
      <c r="T2609" s="273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74" t="s">
        <v>178</v>
      </c>
      <c r="AU2609" s="274" t="s">
        <v>89</v>
      </c>
      <c r="AV2609" s="15" t="s">
        <v>176</v>
      </c>
      <c r="AW2609" s="15" t="s">
        <v>36</v>
      </c>
      <c r="AX2609" s="15" t="s">
        <v>87</v>
      </c>
      <c r="AY2609" s="274" t="s">
        <v>170</v>
      </c>
    </row>
    <row r="2610" s="12" customFormat="1" ht="22.8" customHeight="1">
      <c r="A2610" s="12"/>
      <c r="B2610" s="212"/>
      <c r="C2610" s="213"/>
      <c r="D2610" s="214" t="s">
        <v>78</v>
      </c>
      <c r="E2610" s="226" t="s">
        <v>2303</v>
      </c>
      <c r="F2610" s="226" t="s">
        <v>2304</v>
      </c>
      <c r="G2610" s="213"/>
      <c r="H2610" s="213"/>
      <c r="I2610" s="216"/>
      <c r="J2610" s="227">
        <f>BK2610</f>
        <v>0</v>
      </c>
      <c r="K2610" s="213"/>
      <c r="L2610" s="218"/>
      <c r="M2610" s="219"/>
      <c r="N2610" s="220"/>
      <c r="O2610" s="220"/>
      <c r="P2610" s="221">
        <f>SUM(P2611:P2654)</f>
        <v>0</v>
      </c>
      <c r="Q2610" s="220"/>
      <c r="R2610" s="221">
        <f>SUM(R2611:R2654)</f>
        <v>0.17972751999999997</v>
      </c>
      <c r="S2610" s="220"/>
      <c r="T2610" s="222">
        <f>SUM(T2611:T2654)</f>
        <v>0</v>
      </c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R2610" s="223" t="s">
        <v>89</v>
      </c>
      <c r="AT2610" s="224" t="s">
        <v>78</v>
      </c>
      <c r="AU2610" s="224" t="s">
        <v>87</v>
      </c>
      <c r="AY2610" s="223" t="s">
        <v>170</v>
      </c>
      <c r="BK2610" s="225">
        <f>SUM(BK2611:BK2654)</f>
        <v>0</v>
      </c>
    </row>
    <row r="2611" s="2" customFormat="1" ht="24.15" customHeight="1">
      <c r="A2611" s="39"/>
      <c r="B2611" s="40"/>
      <c r="C2611" s="228" t="s">
        <v>2305</v>
      </c>
      <c r="D2611" s="228" t="s">
        <v>172</v>
      </c>
      <c r="E2611" s="229" t="s">
        <v>2306</v>
      </c>
      <c r="F2611" s="230" t="s">
        <v>2307</v>
      </c>
      <c r="G2611" s="231" t="s">
        <v>175</v>
      </c>
      <c r="H2611" s="232">
        <v>390.71199999999999</v>
      </c>
      <c r="I2611" s="233"/>
      <c r="J2611" s="234">
        <f>ROUND(I2611*H2611,2)</f>
        <v>0</v>
      </c>
      <c r="K2611" s="235"/>
      <c r="L2611" s="45"/>
      <c r="M2611" s="236" t="s">
        <v>1</v>
      </c>
      <c r="N2611" s="237" t="s">
        <v>44</v>
      </c>
      <c r="O2611" s="92"/>
      <c r="P2611" s="238">
        <f>O2611*H2611</f>
        <v>0</v>
      </c>
      <c r="Q2611" s="238">
        <v>0.00020000000000000001</v>
      </c>
      <c r="R2611" s="238">
        <f>Q2611*H2611</f>
        <v>0.078142400000000001</v>
      </c>
      <c r="S2611" s="238">
        <v>0</v>
      </c>
      <c r="T2611" s="239">
        <f>S2611*H2611</f>
        <v>0</v>
      </c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39"/>
      <c r="AE2611" s="39"/>
      <c r="AR2611" s="240" t="s">
        <v>273</v>
      </c>
      <c r="AT2611" s="240" t="s">
        <v>172</v>
      </c>
      <c r="AU2611" s="240" t="s">
        <v>89</v>
      </c>
      <c r="AY2611" s="18" t="s">
        <v>170</v>
      </c>
      <c r="BE2611" s="241">
        <f>IF(N2611="základní",J2611,0)</f>
        <v>0</v>
      </c>
      <c r="BF2611" s="241">
        <f>IF(N2611="snížená",J2611,0)</f>
        <v>0</v>
      </c>
      <c r="BG2611" s="241">
        <f>IF(N2611="zákl. přenesená",J2611,0)</f>
        <v>0</v>
      </c>
      <c r="BH2611" s="241">
        <f>IF(N2611="sníž. přenesená",J2611,0)</f>
        <v>0</v>
      </c>
      <c r="BI2611" s="241">
        <f>IF(N2611="nulová",J2611,0)</f>
        <v>0</v>
      </c>
      <c r="BJ2611" s="18" t="s">
        <v>87</v>
      </c>
      <c r="BK2611" s="241">
        <f>ROUND(I2611*H2611,2)</f>
        <v>0</v>
      </c>
      <c r="BL2611" s="18" t="s">
        <v>273</v>
      </c>
      <c r="BM2611" s="240" t="s">
        <v>2308</v>
      </c>
    </row>
    <row r="2612" s="13" customFormat="1">
      <c r="A2612" s="13"/>
      <c r="B2612" s="242"/>
      <c r="C2612" s="243"/>
      <c r="D2612" s="244" t="s">
        <v>178</v>
      </c>
      <c r="E2612" s="245" t="s">
        <v>1</v>
      </c>
      <c r="F2612" s="246" t="s">
        <v>524</v>
      </c>
      <c r="G2612" s="243"/>
      <c r="H2612" s="245" t="s">
        <v>1</v>
      </c>
      <c r="I2612" s="247"/>
      <c r="J2612" s="243"/>
      <c r="K2612" s="243"/>
      <c r="L2612" s="248"/>
      <c r="M2612" s="249"/>
      <c r="N2612" s="250"/>
      <c r="O2612" s="250"/>
      <c r="P2612" s="250"/>
      <c r="Q2612" s="250"/>
      <c r="R2612" s="250"/>
      <c r="S2612" s="250"/>
      <c r="T2612" s="25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52" t="s">
        <v>178</v>
      </c>
      <c r="AU2612" s="252" t="s">
        <v>89</v>
      </c>
      <c r="AV2612" s="13" t="s">
        <v>87</v>
      </c>
      <c r="AW2612" s="13" t="s">
        <v>36</v>
      </c>
      <c r="AX2612" s="13" t="s">
        <v>79</v>
      </c>
      <c r="AY2612" s="252" t="s">
        <v>170</v>
      </c>
    </row>
    <row r="2613" s="13" customFormat="1">
      <c r="A2613" s="13"/>
      <c r="B2613" s="242"/>
      <c r="C2613" s="243"/>
      <c r="D2613" s="244" t="s">
        <v>178</v>
      </c>
      <c r="E2613" s="245" t="s">
        <v>1</v>
      </c>
      <c r="F2613" s="246" t="s">
        <v>195</v>
      </c>
      <c r="G2613" s="243"/>
      <c r="H2613" s="245" t="s">
        <v>1</v>
      </c>
      <c r="I2613" s="247"/>
      <c r="J2613" s="243"/>
      <c r="K2613" s="243"/>
      <c r="L2613" s="248"/>
      <c r="M2613" s="249"/>
      <c r="N2613" s="250"/>
      <c r="O2613" s="250"/>
      <c r="P2613" s="250"/>
      <c r="Q2613" s="250"/>
      <c r="R2613" s="250"/>
      <c r="S2613" s="250"/>
      <c r="T2613" s="251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52" t="s">
        <v>178</v>
      </c>
      <c r="AU2613" s="252" t="s">
        <v>89</v>
      </c>
      <c r="AV2613" s="13" t="s">
        <v>87</v>
      </c>
      <c r="AW2613" s="13" t="s">
        <v>36</v>
      </c>
      <c r="AX2613" s="13" t="s">
        <v>79</v>
      </c>
      <c r="AY2613" s="252" t="s">
        <v>170</v>
      </c>
    </row>
    <row r="2614" s="13" customFormat="1">
      <c r="A2614" s="13"/>
      <c r="B2614" s="242"/>
      <c r="C2614" s="243"/>
      <c r="D2614" s="244" t="s">
        <v>178</v>
      </c>
      <c r="E2614" s="245" t="s">
        <v>1</v>
      </c>
      <c r="F2614" s="246" t="s">
        <v>2309</v>
      </c>
      <c r="G2614" s="243"/>
      <c r="H2614" s="245" t="s">
        <v>1</v>
      </c>
      <c r="I2614" s="247"/>
      <c r="J2614" s="243"/>
      <c r="K2614" s="243"/>
      <c r="L2614" s="248"/>
      <c r="M2614" s="249"/>
      <c r="N2614" s="250"/>
      <c r="O2614" s="250"/>
      <c r="P2614" s="250"/>
      <c r="Q2614" s="250"/>
      <c r="R2614" s="250"/>
      <c r="S2614" s="250"/>
      <c r="T2614" s="251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52" t="s">
        <v>178</v>
      </c>
      <c r="AU2614" s="252" t="s">
        <v>89</v>
      </c>
      <c r="AV2614" s="13" t="s">
        <v>87</v>
      </c>
      <c r="AW2614" s="13" t="s">
        <v>36</v>
      </c>
      <c r="AX2614" s="13" t="s">
        <v>79</v>
      </c>
      <c r="AY2614" s="252" t="s">
        <v>170</v>
      </c>
    </row>
    <row r="2615" s="14" customFormat="1">
      <c r="A2615" s="14"/>
      <c r="B2615" s="253"/>
      <c r="C2615" s="254"/>
      <c r="D2615" s="244" t="s">
        <v>178</v>
      </c>
      <c r="E2615" s="255" t="s">
        <v>1</v>
      </c>
      <c r="F2615" s="256" t="s">
        <v>793</v>
      </c>
      <c r="G2615" s="254"/>
      <c r="H2615" s="257">
        <v>22.015000000000001</v>
      </c>
      <c r="I2615" s="258"/>
      <c r="J2615" s="254"/>
      <c r="K2615" s="254"/>
      <c r="L2615" s="259"/>
      <c r="M2615" s="260"/>
      <c r="N2615" s="261"/>
      <c r="O2615" s="261"/>
      <c r="P2615" s="261"/>
      <c r="Q2615" s="261"/>
      <c r="R2615" s="261"/>
      <c r="S2615" s="261"/>
      <c r="T2615" s="262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3" t="s">
        <v>178</v>
      </c>
      <c r="AU2615" s="263" t="s">
        <v>89</v>
      </c>
      <c r="AV2615" s="14" t="s">
        <v>89</v>
      </c>
      <c r="AW2615" s="14" t="s">
        <v>36</v>
      </c>
      <c r="AX2615" s="14" t="s">
        <v>79</v>
      </c>
      <c r="AY2615" s="263" t="s">
        <v>170</v>
      </c>
    </row>
    <row r="2616" s="14" customFormat="1">
      <c r="A2616" s="14"/>
      <c r="B2616" s="253"/>
      <c r="C2616" s="254"/>
      <c r="D2616" s="244" t="s">
        <v>178</v>
      </c>
      <c r="E2616" s="255" t="s">
        <v>1</v>
      </c>
      <c r="F2616" s="256" t="s">
        <v>794</v>
      </c>
      <c r="G2616" s="254"/>
      <c r="H2616" s="257">
        <v>7.54</v>
      </c>
      <c r="I2616" s="258"/>
      <c r="J2616" s="254"/>
      <c r="K2616" s="254"/>
      <c r="L2616" s="259"/>
      <c r="M2616" s="260"/>
      <c r="N2616" s="261"/>
      <c r="O2616" s="261"/>
      <c r="P2616" s="261"/>
      <c r="Q2616" s="261"/>
      <c r="R2616" s="261"/>
      <c r="S2616" s="261"/>
      <c r="T2616" s="26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3" t="s">
        <v>178</v>
      </c>
      <c r="AU2616" s="263" t="s">
        <v>89</v>
      </c>
      <c r="AV2616" s="14" t="s">
        <v>89</v>
      </c>
      <c r="AW2616" s="14" t="s">
        <v>36</v>
      </c>
      <c r="AX2616" s="14" t="s">
        <v>79</v>
      </c>
      <c r="AY2616" s="263" t="s">
        <v>170</v>
      </c>
    </row>
    <row r="2617" s="14" customFormat="1">
      <c r="A2617" s="14"/>
      <c r="B2617" s="253"/>
      <c r="C2617" s="254"/>
      <c r="D2617" s="244" t="s">
        <v>178</v>
      </c>
      <c r="E2617" s="255" t="s">
        <v>1</v>
      </c>
      <c r="F2617" s="256" t="s">
        <v>795</v>
      </c>
      <c r="G2617" s="254"/>
      <c r="H2617" s="257">
        <v>6.585</v>
      </c>
      <c r="I2617" s="258"/>
      <c r="J2617" s="254"/>
      <c r="K2617" s="254"/>
      <c r="L2617" s="259"/>
      <c r="M2617" s="260"/>
      <c r="N2617" s="261"/>
      <c r="O2617" s="261"/>
      <c r="P2617" s="261"/>
      <c r="Q2617" s="261"/>
      <c r="R2617" s="261"/>
      <c r="S2617" s="261"/>
      <c r="T2617" s="262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3" t="s">
        <v>178</v>
      </c>
      <c r="AU2617" s="263" t="s">
        <v>89</v>
      </c>
      <c r="AV2617" s="14" t="s">
        <v>89</v>
      </c>
      <c r="AW2617" s="14" t="s">
        <v>36</v>
      </c>
      <c r="AX2617" s="14" t="s">
        <v>79</v>
      </c>
      <c r="AY2617" s="263" t="s">
        <v>170</v>
      </c>
    </row>
    <row r="2618" s="14" customFormat="1">
      <c r="A2618" s="14"/>
      <c r="B2618" s="253"/>
      <c r="C2618" s="254"/>
      <c r="D2618" s="244" t="s">
        <v>178</v>
      </c>
      <c r="E2618" s="255" t="s">
        <v>1</v>
      </c>
      <c r="F2618" s="256" t="s">
        <v>1372</v>
      </c>
      <c r="G2618" s="254"/>
      <c r="H2618" s="257">
        <v>126.21299999999999</v>
      </c>
      <c r="I2618" s="258"/>
      <c r="J2618" s="254"/>
      <c r="K2618" s="254"/>
      <c r="L2618" s="259"/>
      <c r="M2618" s="260"/>
      <c r="N2618" s="261"/>
      <c r="O2618" s="261"/>
      <c r="P2618" s="261"/>
      <c r="Q2618" s="261"/>
      <c r="R2618" s="261"/>
      <c r="S2618" s="261"/>
      <c r="T2618" s="262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3" t="s">
        <v>178</v>
      </c>
      <c r="AU2618" s="263" t="s">
        <v>89</v>
      </c>
      <c r="AV2618" s="14" t="s">
        <v>89</v>
      </c>
      <c r="AW2618" s="14" t="s">
        <v>36</v>
      </c>
      <c r="AX2618" s="14" t="s">
        <v>79</v>
      </c>
      <c r="AY2618" s="263" t="s">
        <v>170</v>
      </c>
    </row>
    <row r="2619" s="14" customFormat="1">
      <c r="A2619" s="14"/>
      <c r="B2619" s="253"/>
      <c r="C2619" s="254"/>
      <c r="D2619" s="244" t="s">
        <v>178</v>
      </c>
      <c r="E2619" s="255" t="s">
        <v>1</v>
      </c>
      <c r="F2619" s="256" t="s">
        <v>2310</v>
      </c>
      <c r="G2619" s="254"/>
      <c r="H2619" s="257">
        <v>6.3499999999999996</v>
      </c>
      <c r="I2619" s="258"/>
      <c r="J2619" s="254"/>
      <c r="K2619" s="254"/>
      <c r="L2619" s="259"/>
      <c r="M2619" s="260"/>
      <c r="N2619" s="261"/>
      <c r="O2619" s="261"/>
      <c r="P2619" s="261"/>
      <c r="Q2619" s="261"/>
      <c r="R2619" s="261"/>
      <c r="S2619" s="261"/>
      <c r="T2619" s="26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3" t="s">
        <v>178</v>
      </c>
      <c r="AU2619" s="263" t="s">
        <v>89</v>
      </c>
      <c r="AV2619" s="14" t="s">
        <v>89</v>
      </c>
      <c r="AW2619" s="14" t="s">
        <v>36</v>
      </c>
      <c r="AX2619" s="14" t="s">
        <v>79</v>
      </c>
      <c r="AY2619" s="263" t="s">
        <v>170</v>
      </c>
    </row>
    <row r="2620" s="16" customFormat="1">
      <c r="A2620" s="16"/>
      <c r="B2620" s="275"/>
      <c r="C2620" s="276"/>
      <c r="D2620" s="244" t="s">
        <v>178</v>
      </c>
      <c r="E2620" s="277" t="s">
        <v>1</v>
      </c>
      <c r="F2620" s="278" t="s">
        <v>221</v>
      </c>
      <c r="G2620" s="276"/>
      <c r="H2620" s="279">
        <v>168.703</v>
      </c>
      <c r="I2620" s="280"/>
      <c r="J2620" s="276"/>
      <c r="K2620" s="276"/>
      <c r="L2620" s="281"/>
      <c r="M2620" s="282"/>
      <c r="N2620" s="283"/>
      <c r="O2620" s="283"/>
      <c r="P2620" s="283"/>
      <c r="Q2620" s="283"/>
      <c r="R2620" s="283"/>
      <c r="S2620" s="283"/>
      <c r="T2620" s="284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T2620" s="285" t="s">
        <v>178</v>
      </c>
      <c r="AU2620" s="285" t="s">
        <v>89</v>
      </c>
      <c r="AV2620" s="16" t="s">
        <v>189</v>
      </c>
      <c r="AW2620" s="16" t="s">
        <v>36</v>
      </c>
      <c r="AX2620" s="16" t="s">
        <v>79</v>
      </c>
      <c r="AY2620" s="285" t="s">
        <v>170</v>
      </c>
    </row>
    <row r="2621" s="13" customFormat="1">
      <c r="A2621" s="13"/>
      <c r="B2621" s="242"/>
      <c r="C2621" s="243"/>
      <c r="D2621" s="244" t="s">
        <v>178</v>
      </c>
      <c r="E2621" s="245" t="s">
        <v>1</v>
      </c>
      <c r="F2621" s="246" t="s">
        <v>2311</v>
      </c>
      <c r="G2621" s="243"/>
      <c r="H2621" s="245" t="s">
        <v>1</v>
      </c>
      <c r="I2621" s="247"/>
      <c r="J2621" s="243"/>
      <c r="K2621" s="243"/>
      <c r="L2621" s="248"/>
      <c r="M2621" s="249"/>
      <c r="N2621" s="250"/>
      <c r="O2621" s="250"/>
      <c r="P2621" s="250"/>
      <c r="Q2621" s="250"/>
      <c r="R2621" s="250"/>
      <c r="S2621" s="250"/>
      <c r="T2621" s="251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52" t="s">
        <v>178</v>
      </c>
      <c r="AU2621" s="252" t="s">
        <v>89</v>
      </c>
      <c r="AV2621" s="13" t="s">
        <v>87</v>
      </c>
      <c r="AW2621" s="13" t="s">
        <v>36</v>
      </c>
      <c r="AX2621" s="13" t="s">
        <v>79</v>
      </c>
      <c r="AY2621" s="252" t="s">
        <v>170</v>
      </c>
    </row>
    <row r="2622" s="13" customFormat="1">
      <c r="A2622" s="13"/>
      <c r="B2622" s="242"/>
      <c r="C2622" s="243"/>
      <c r="D2622" s="244" t="s">
        <v>178</v>
      </c>
      <c r="E2622" s="245" t="s">
        <v>1</v>
      </c>
      <c r="F2622" s="246" t="s">
        <v>577</v>
      </c>
      <c r="G2622" s="243"/>
      <c r="H2622" s="245" t="s">
        <v>1</v>
      </c>
      <c r="I2622" s="247"/>
      <c r="J2622" s="243"/>
      <c r="K2622" s="243"/>
      <c r="L2622" s="248"/>
      <c r="M2622" s="249"/>
      <c r="N2622" s="250"/>
      <c r="O2622" s="250"/>
      <c r="P2622" s="250"/>
      <c r="Q2622" s="250"/>
      <c r="R2622" s="250"/>
      <c r="S2622" s="250"/>
      <c r="T2622" s="251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52" t="s">
        <v>178</v>
      </c>
      <c r="AU2622" s="252" t="s">
        <v>89</v>
      </c>
      <c r="AV2622" s="13" t="s">
        <v>87</v>
      </c>
      <c r="AW2622" s="13" t="s">
        <v>36</v>
      </c>
      <c r="AX2622" s="13" t="s">
        <v>79</v>
      </c>
      <c r="AY2622" s="252" t="s">
        <v>170</v>
      </c>
    </row>
    <row r="2623" s="14" customFormat="1">
      <c r="A2623" s="14"/>
      <c r="B2623" s="253"/>
      <c r="C2623" s="254"/>
      <c r="D2623" s="244" t="s">
        <v>178</v>
      </c>
      <c r="E2623" s="255" t="s">
        <v>1</v>
      </c>
      <c r="F2623" s="256" t="s">
        <v>811</v>
      </c>
      <c r="G2623" s="254"/>
      <c r="H2623" s="257">
        <v>28.373000000000001</v>
      </c>
      <c r="I2623" s="258"/>
      <c r="J2623" s="254"/>
      <c r="K2623" s="254"/>
      <c r="L2623" s="259"/>
      <c r="M2623" s="260"/>
      <c r="N2623" s="261"/>
      <c r="O2623" s="261"/>
      <c r="P2623" s="261"/>
      <c r="Q2623" s="261"/>
      <c r="R2623" s="261"/>
      <c r="S2623" s="261"/>
      <c r="T2623" s="262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63" t="s">
        <v>178</v>
      </c>
      <c r="AU2623" s="263" t="s">
        <v>89</v>
      </c>
      <c r="AV2623" s="14" t="s">
        <v>89</v>
      </c>
      <c r="AW2623" s="14" t="s">
        <v>36</v>
      </c>
      <c r="AX2623" s="14" t="s">
        <v>79</v>
      </c>
      <c r="AY2623" s="263" t="s">
        <v>170</v>
      </c>
    </row>
    <row r="2624" s="14" customFormat="1">
      <c r="A2624" s="14"/>
      <c r="B2624" s="253"/>
      <c r="C2624" s="254"/>
      <c r="D2624" s="244" t="s">
        <v>178</v>
      </c>
      <c r="E2624" s="255" t="s">
        <v>1</v>
      </c>
      <c r="F2624" s="256" t="s">
        <v>1778</v>
      </c>
      <c r="G2624" s="254"/>
      <c r="H2624" s="257">
        <v>80.510000000000005</v>
      </c>
      <c r="I2624" s="258"/>
      <c r="J2624" s="254"/>
      <c r="K2624" s="254"/>
      <c r="L2624" s="259"/>
      <c r="M2624" s="260"/>
      <c r="N2624" s="261"/>
      <c r="O2624" s="261"/>
      <c r="P2624" s="261"/>
      <c r="Q2624" s="261"/>
      <c r="R2624" s="261"/>
      <c r="S2624" s="261"/>
      <c r="T2624" s="26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3" t="s">
        <v>178</v>
      </c>
      <c r="AU2624" s="263" t="s">
        <v>89</v>
      </c>
      <c r="AV2624" s="14" t="s">
        <v>89</v>
      </c>
      <c r="AW2624" s="14" t="s">
        <v>36</v>
      </c>
      <c r="AX2624" s="14" t="s">
        <v>79</v>
      </c>
      <c r="AY2624" s="263" t="s">
        <v>170</v>
      </c>
    </row>
    <row r="2625" s="13" customFormat="1">
      <c r="A2625" s="13"/>
      <c r="B2625" s="242"/>
      <c r="C2625" s="243"/>
      <c r="D2625" s="244" t="s">
        <v>178</v>
      </c>
      <c r="E2625" s="245" t="s">
        <v>1</v>
      </c>
      <c r="F2625" s="246" t="s">
        <v>582</v>
      </c>
      <c r="G2625" s="243"/>
      <c r="H2625" s="245" t="s">
        <v>1</v>
      </c>
      <c r="I2625" s="247"/>
      <c r="J2625" s="243"/>
      <c r="K2625" s="243"/>
      <c r="L2625" s="248"/>
      <c r="M2625" s="249"/>
      <c r="N2625" s="250"/>
      <c r="O2625" s="250"/>
      <c r="P2625" s="250"/>
      <c r="Q2625" s="250"/>
      <c r="R2625" s="250"/>
      <c r="S2625" s="250"/>
      <c r="T2625" s="251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52" t="s">
        <v>178</v>
      </c>
      <c r="AU2625" s="252" t="s">
        <v>89</v>
      </c>
      <c r="AV2625" s="13" t="s">
        <v>87</v>
      </c>
      <c r="AW2625" s="13" t="s">
        <v>36</v>
      </c>
      <c r="AX2625" s="13" t="s">
        <v>79</v>
      </c>
      <c r="AY2625" s="252" t="s">
        <v>170</v>
      </c>
    </row>
    <row r="2626" s="14" customFormat="1">
      <c r="A2626" s="14"/>
      <c r="B2626" s="253"/>
      <c r="C2626" s="254"/>
      <c r="D2626" s="244" t="s">
        <v>178</v>
      </c>
      <c r="E2626" s="255" t="s">
        <v>1</v>
      </c>
      <c r="F2626" s="256" t="s">
        <v>812</v>
      </c>
      <c r="G2626" s="254"/>
      <c r="H2626" s="257">
        <v>44.843000000000004</v>
      </c>
      <c r="I2626" s="258"/>
      <c r="J2626" s="254"/>
      <c r="K2626" s="254"/>
      <c r="L2626" s="259"/>
      <c r="M2626" s="260"/>
      <c r="N2626" s="261"/>
      <c r="O2626" s="261"/>
      <c r="P2626" s="261"/>
      <c r="Q2626" s="261"/>
      <c r="R2626" s="261"/>
      <c r="S2626" s="261"/>
      <c r="T2626" s="262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3" t="s">
        <v>178</v>
      </c>
      <c r="AU2626" s="263" t="s">
        <v>89</v>
      </c>
      <c r="AV2626" s="14" t="s">
        <v>89</v>
      </c>
      <c r="AW2626" s="14" t="s">
        <v>36</v>
      </c>
      <c r="AX2626" s="14" t="s">
        <v>79</v>
      </c>
      <c r="AY2626" s="263" t="s">
        <v>170</v>
      </c>
    </row>
    <row r="2627" s="14" customFormat="1">
      <c r="A2627" s="14"/>
      <c r="B2627" s="253"/>
      <c r="C2627" s="254"/>
      <c r="D2627" s="244" t="s">
        <v>178</v>
      </c>
      <c r="E2627" s="255" t="s">
        <v>1</v>
      </c>
      <c r="F2627" s="256" t="s">
        <v>1779</v>
      </c>
      <c r="G2627" s="254"/>
      <c r="H2627" s="257">
        <v>17.222999999999999</v>
      </c>
      <c r="I2627" s="258"/>
      <c r="J2627" s="254"/>
      <c r="K2627" s="254"/>
      <c r="L2627" s="259"/>
      <c r="M2627" s="260"/>
      <c r="N2627" s="261"/>
      <c r="O2627" s="261"/>
      <c r="P2627" s="261"/>
      <c r="Q2627" s="261"/>
      <c r="R2627" s="261"/>
      <c r="S2627" s="261"/>
      <c r="T2627" s="26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3" t="s">
        <v>178</v>
      </c>
      <c r="AU2627" s="263" t="s">
        <v>89</v>
      </c>
      <c r="AV2627" s="14" t="s">
        <v>89</v>
      </c>
      <c r="AW2627" s="14" t="s">
        <v>36</v>
      </c>
      <c r="AX2627" s="14" t="s">
        <v>79</v>
      </c>
      <c r="AY2627" s="263" t="s">
        <v>170</v>
      </c>
    </row>
    <row r="2628" s="13" customFormat="1">
      <c r="A2628" s="13"/>
      <c r="B2628" s="242"/>
      <c r="C2628" s="243"/>
      <c r="D2628" s="244" t="s">
        <v>178</v>
      </c>
      <c r="E2628" s="245" t="s">
        <v>1</v>
      </c>
      <c r="F2628" s="246" t="s">
        <v>800</v>
      </c>
      <c r="G2628" s="243"/>
      <c r="H2628" s="245" t="s">
        <v>1</v>
      </c>
      <c r="I2628" s="247"/>
      <c r="J2628" s="243"/>
      <c r="K2628" s="243"/>
      <c r="L2628" s="248"/>
      <c r="M2628" s="249"/>
      <c r="N2628" s="250"/>
      <c r="O2628" s="250"/>
      <c r="P2628" s="250"/>
      <c r="Q2628" s="250"/>
      <c r="R2628" s="250"/>
      <c r="S2628" s="250"/>
      <c r="T2628" s="251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52" t="s">
        <v>178</v>
      </c>
      <c r="AU2628" s="252" t="s">
        <v>89</v>
      </c>
      <c r="AV2628" s="13" t="s">
        <v>87</v>
      </c>
      <c r="AW2628" s="13" t="s">
        <v>36</v>
      </c>
      <c r="AX2628" s="13" t="s">
        <v>79</v>
      </c>
      <c r="AY2628" s="252" t="s">
        <v>170</v>
      </c>
    </row>
    <row r="2629" s="14" customFormat="1">
      <c r="A2629" s="14"/>
      <c r="B2629" s="253"/>
      <c r="C2629" s="254"/>
      <c r="D2629" s="244" t="s">
        <v>178</v>
      </c>
      <c r="E2629" s="255" t="s">
        <v>1</v>
      </c>
      <c r="F2629" s="256" t="s">
        <v>801</v>
      </c>
      <c r="G2629" s="254"/>
      <c r="H2629" s="257">
        <v>36.534999999999997</v>
      </c>
      <c r="I2629" s="258"/>
      <c r="J2629" s="254"/>
      <c r="K2629" s="254"/>
      <c r="L2629" s="259"/>
      <c r="M2629" s="260"/>
      <c r="N2629" s="261"/>
      <c r="O2629" s="261"/>
      <c r="P2629" s="261"/>
      <c r="Q2629" s="261"/>
      <c r="R2629" s="261"/>
      <c r="S2629" s="261"/>
      <c r="T2629" s="262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3" t="s">
        <v>178</v>
      </c>
      <c r="AU2629" s="263" t="s">
        <v>89</v>
      </c>
      <c r="AV2629" s="14" t="s">
        <v>89</v>
      </c>
      <c r="AW2629" s="14" t="s">
        <v>36</v>
      </c>
      <c r="AX2629" s="14" t="s">
        <v>79</v>
      </c>
      <c r="AY2629" s="263" t="s">
        <v>170</v>
      </c>
    </row>
    <row r="2630" s="14" customFormat="1">
      <c r="A2630" s="14"/>
      <c r="B2630" s="253"/>
      <c r="C2630" s="254"/>
      <c r="D2630" s="244" t="s">
        <v>178</v>
      </c>
      <c r="E2630" s="255" t="s">
        <v>1</v>
      </c>
      <c r="F2630" s="256" t="s">
        <v>1780</v>
      </c>
      <c r="G2630" s="254"/>
      <c r="H2630" s="257">
        <v>14.525</v>
      </c>
      <c r="I2630" s="258"/>
      <c r="J2630" s="254"/>
      <c r="K2630" s="254"/>
      <c r="L2630" s="259"/>
      <c r="M2630" s="260"/>
      <c r="N2630" s="261"/>
      <c r="O2630" s="261"/>
      <c r="P2630" s="261"/>
      <c r="Q2630" s="261"/>
      <c r="R2630" s="261"/>
      <c r="S2630" s="261"/>
      <c r="T2630" s="26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3" t="s">
        <v>178</v>
      </c>
      <c r="AU2630" s="263" t="s">
        <v>89</v>
      </c>
      <c r="AV2630" s="14" t="s">
        <v>89</v>
      </c>
      <c r="AW2630" s="14" t="s">
        <v>36</v>
      </c>
      <c r="AX2630" s="14" t="s">
        <v>79</v>
      </c>
      <c r="AY2630" s="263" t="s">
        <v>170</v>
      </c>
    </row>
    <row r="2631" s="16" customFormat="1">
      <c r="A2631" s="16"/>
      <c r="B2631" s="275"/>
      <c r="C2631" s="276"/>
      <c r="D2631" s="244" t="s">
        <v>178</v>
      </c>
      <c r="E2631" s="277" t="s">
        <v>1</v>
      </c>
      <c r="F2631" s="278" t="s">
        <v>221</v>
      </c>
      <c r="G2631" s="276"/>
      <c r="H2631" s="279">
        <v>222.00899999999999</v>
      </c>
      <c r="I2631" s="280"/>
      <c r="J2631" s="276"/>
      <c r="K2631" s="276"/>
      <c r="L2631" s="281"/>
      <c r="M2631" s="282"/>
      <c r="N2631" s="283"/>
      <c r="O2631" s="283"/>
      <c r="P2631" s="283"/>
      <c r="Q2631" s="283"/>
      <c r="R2631" s="283"/>
      <c r="S2631" s="283"/>
      <c r="T2631" s="284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T2631" s="285" t="s">
        <v>178</v>
      </c>
      <c r="AU2631" s="285" t="s">
        <v>89</v>
      </c>
      <c r="AV2631" s="16" t="s">
        <v>189</v>
      </c>
      <c r="AW2631" s="16" t="s">
        <v>36</v>
      </c>
      <c r="AX2631" s="16" t="s">
        <v>79</v>
      </c>
      <c r="AY2631" s="285" t="s">
        <v>170</v>
      </c>
    </row>
    <row r="2632" s="15" customFormat="1">
      <c r="A2632" s="15"/>
      <c r="B2632" s="264"/>
      <c r="C2632" s="265"/>
      <c r="D2632" s="244" t="s">
        <v>178</v>
      </c>
      <c r="E2632" s="266" t="s">
        <v>1</v>
      </c>
      <c r="F2632" s="267" t="s">
        <v>183</v>
      </c>
      <c r="G2632" s="265"/>
      <c r="H2632" s="268">
        <v>390.71199999999999</v>
      </c>
      <c r="I2632" s="269"/>
      <c r="J2632" s="265"/>
      <c r="K2632" s="265"/>
      <c r="L2632" s="270"/>
      <c r="M2632" s="271"/>
      <c r="N2632" s="272"/>
      <c r="O2632" s="272"/>
      <c r="P2632" s="272"/>
      <c r="Q2632" s="272"/>
      <c r="R2632" s="272"/>
      <c r="S2632" s="272"/>
      <c r="T2632" s="273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74" t="s">
        <v>178</v>
      </c>
      <c r="AU2632" s="274" t="s">
        <v>89</v>
      </c>
      <c r="AV2632" s="15" t="s">
        <v>176</v>
      </c>
      <c r="AW2632" s="15" t="s">
        <v>36</v>
      </c>
      <c r="AX2632" s="15" t="s">
        <v>87</v>
      </c>
      <c r="AY2632" s="274" t="s">
        <v>170</v>
      </c>
    </row>
    <row r="2633" s="2" customFormat="1" ht="24.15" customHeight="1">
      <c r="A2633" s="39"/>
      <c r="B2633" s="40"/>
      <c r="C2633" s="228" t="s">
        <v>2312</v>
      </c>
      <c r="D2633" s="228" t="s">
        <v>172</v>
      </c>
      <c r="E2633" s="229" t="s">
        <v>2313</v>
      </c>
      <c r="F2633" s="230" t="s">
        <v>2314</v>
      </c>
      <c r="G2633" s="231" t="s">
        <v>175</v>
      </c>
      <c r="H2633" s="232">
        <v>390.71199999999999</v>
      </c>
      <c r="I2633" s="233"/>
      <c r="J2633" s="234">
        <f>ROUND(I2633*H2633,2)</f>
        <v>0</v>
      </c>
      <c r="K2633" s="235"/>
      <c r="L2633" s="45"/>
      <c r="M2633" s="236" t="s">
        <v>1</v>
      </c>
      <c r="N2633" s="237" t="s">
        <v>44</v>
      </c>
      <c r="O2633" s="92"/>
      <c r="P2633" s="238">
        <f>O2633*H2633</f>
        <v>0</v>
      </c>
      <c r="Q2633" s="238">
        <v>0.00025999999999999998</v>
      </c>
      <c r="R2633" s="238">
        <f>Q2633*H2633</f>
        <v>0.10158511999999999</v>
      </c>
      <c r="S2633" s="238">
        <v>0</v>
      </c>
      <c r="T2633" s="239">
        <f>S2633*H2633</f>
        <v>0</v>
      </c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R2633" s="240" t="s">
        <v>273</v>
      </c>
      <c r="AT2633" s="240" t="s">
        <v>172</v>
      </c>
      <c r="AU2633" s="240" t="s">
        <v>89</v>
      </c>
      <c r="AY2633" s="18" t="s">
        <v>170</v>
      </c>
      <c r="BE2633" s="241">
        <f>IF(N2633="základní",J2633,0)</f>
        <v>0</v>
      </c>
      <c r="BF2633" s="241">
        <f>IF(N2633="snížená",J2633,0)</f>
        <v>0</v>
      </c>
      <c r="BG2633" s="241">
        <f>IF(N2633="zákl. přenesená",J2633,0)</f>
        <v>0</v>
      </c>
      <c r="BH2633" s="241">
        <f>IF(N2633="sníž. přenesená",J2633,0)</f>
        <v>0</v>
      </c>
      <c r="BI2633" s="241">
        <f>IF(N2633="nulová",J2633,0)</f>
        <v>0</v>
      </c>
      <c r="BJ2633" s="18" t="s">
        <v>87</v>
      </c>
      <c r="BK2633" s="241">
        <f>ROUND(I2633*H2633,2)</f>
        <v>0</v>
      </c>
      <c r="BL2633" s="18" t="s">
        <v>273</v>
      </c>
      <c r="BM2633" s="240" t="s">
        <v>2315</v>
      </c>
    </row>
    <row r="2634" s="13" customFormat="1">
      <c r="A2634" s="13"/>
      <c r="B2634" s="242"/>
      <c r="C2634" s="243"/>
      <c r="D2634" s="244" t="s">
        <v>178</v>
      </c>
      <c r="E2634" s="245" t="s">
        <v>1</v>
      </c>
      <c r="F2634" s="246" t="s">
        <v>524</v>
      </c>
      <c r="G2634" s="243"/>
      <c r="H2634" s="245" t="s">
        <v>1</v>
      </c>
      <c r="I2634" s="247"/>
      <c r="J2634" s="243"/>
      <c r="K2634" s="243"/>
      <c r="L2634" s="248"/>
      <c r="M2634" s="249"/>
      <c r="N2634" s="250"/>
      <c r="O2634" s="250"/>
      <c r="P2634" s="250"/>
      <c r="Q2634" s="250"/>
      <c r="R2634" s="250"/>
      <c r="S2634" s="250"/>
      <c r="T2634" s="251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52" t="s">
        <v>178</v>
      </c>
      <c r="AU2634" s="252" t="s">
        <v>89</v>
      </c>
      <c r="AV2634" s="13" t="s">
        <v>87</v>
      </c>
      <c r="AW2634" s="13" t="s">
        <v>36</v>
      </c>
      <c r="AX2634" s="13" t="s">
        <v>79</v>
      </c>
      <c r="AY2634" s="252" t="s">
        <v>170</v>
      </c>
    </row>
    <row r="2635" s="13" customFormat="1">
      <c r="A2635" s="13"/>
      <c r="B2635" s="242"/>
      <c r="C2635" s="243"/>
      <c r="D2635" s="244" t="s">
        <v>178</v>
      </c>
      <c r="E2635" s="245" t="s">
        <v>1</v>
      </c>
      <c r="F2635" s="246" t="s">
        <v>195</v>
      </c>
      <c r="G2635" s="243"/>
      <c r="H2635" s="245" t="s">
        <v>1</v>
      </c>
      <c r="I2635" s="247"/>
      <c r="J2635" s="243"/>
      <c r="K2635" s="243"/>
      <c r="L2635" s="248"/>
      <c r="M2635" s="249"/>
      <c r="N2635" s="250"/>
      <c r="O2635" s="250"/>
      <c r="P2635" s="250"/>
      <c r="Q2635" s="250"/>
      <c r="R2635" s="250"/>
      <c r="S2635" s="250"/>
      <c r="T2635" s="251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52" t="s">
        <v>178</v>
      </c>
      <c r="AU2635" s="252" t="s">
        <v>89</v>
      </c>
      <c r="AV2635" s="13" t="s">
        <v>87</v>
      </c>
      <c r="AW2635" s="13" t="s">
        <v>36</v>
      </c>
      <c r="AX2635" s="13" t="s">
        <v>79</v>
      </c>
      <c r="AY2635" s="252" t="s">
        <v>170</v>
      </c>
    </row>
    <row r="2636" s="13" customFormat="1">
      <c r="A2636" s="13"/>
      <c r="B2636" s="242"/>
      <c r="C2636" s="243"/>
      <c r="D2636" s="244" t="s">
        <v>178</v>
      </c>
      <c r="E2636" s="245" t="s">
        <v>1</v>
      </c>
      <c r="F2636" s="246" t="s">
        <v>2309</v>
      </c>
      <c r="G2636" s="243"/>
      <c r="H2636" s="245" t="s">
        <v>1</v>
      </c>
      <c r="I2636" s="247"/>
      <c r="J2636" s="243"/>
      <c r="K2636" s="243"/>
      <c r="L2636" s="248"/>
      <c r="M2636" s="249"/>
      <c r="N2636" s="250"/>
      <c r="O2636" s="250"/>
      <c r="P2636" s="250"/>
      <c r="Q2636" s="250"/>
      <c r="R2636" s="250"/>
      <c r="S2636" s="250"/>
      <c r="T2636" s="251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52" t="s">
        <v>178</v>
      </c>
      <c r="AU2636" s="252" t="s">
        <v>89</v>
      </c>
      <c r="AV2636" s="13" t="s">
        <v>87</v>
      </c>
      <c r="AW2636" s="13" t="s">
        <v>36</v>
      </c>
      <c r="AX2636" s="13" t="s">
        <v>79</v>
      </c>
      <c r="AY2636" s="252" t="s">
        <v>170</v>
      </c>
    </row>
    <row r="2637" s="14" customFormat="1">
      <c r="A2637" s="14"/>
      <c r="B2637" s="253"/>
      <c r="C2637" s="254"/>
      <c r="D2637" s="244" t="s">
        <v>178</v>
      </c>
      <c r="E2637" s="255" t="s">
        <v>1</v>
      </c>
      <c r="F2637" s="256" t="s">
        <v>793</v>
      </c>
      <c r="G2637" s="254"/>
      <c r="H2637" s="257">
        <v>22.015000000000001</v>
      </c>
      <c r="I2637" s="258"/>
      <c r="J2637" s="254"/>
      <c r="K2637" s="254"/>
      <c r="L2637" s="259"/>
      <c r="M2637" s="260"/>
      <c r="N2637" s="261"/>
      <c r="O2637" s="261"/>
      <c r="P2637" s="261"/>
      <c r="Q2637" s="261"/>
      <c r="R2637" s="261"/>
      <c r="S2637" s="261"/>
      <c r="T2637" s="262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63" t="s">
        <v>178</v>
      </c>
      <c r="AU2637" s="263" t="s">
        <v>89</v>
      </c>
      <c r="AV2637" s="14" t="s">
        <v>89</v>
      </c>
      <c r="AW2637" s="14" t="s">
        <v>36</v>
      </c>
      <c r="AX2637" s="14" t="s">
        <v>79</v>
      </c>
      <c r="AY2637" s="263" t="s">
        <v>170</v>
      </c>
    </row>
    <row r="2638" s="14" customFormat="1">
      <c r="A2638" s="14"/>
      <c r="B2638" s="253"/>
      <c r="C2638" s="254"/>
      <c r="D2638" s="244" t="s">
        <v>178</v>
      </c>
      <c r="E2638" s="255" t="s">
        <v>1</v>
      </c>
      <c r="F2638" s="256" t="s">
        <v>794</v>
      </c>
      <c r="G2638" s="254"/>
      <c r="H2638" s="257">
        <v>7.54</v>
      </c>
      <c r="I2638" s="258"/>
      <c r="J2638" s="254"/>
      <c r="K2638" s="254"/>
      <c r="L2638" s="259"/>
      <c r="M2638" s="260"/>
      <c r="N2638" s="261"/>
      <c r="O2638" s="261"/>
      <c r="P2638" s="261"/>
      <c r="Q2638" s="261"/>
      <c r="R2638" s="261"/>
      <c r="S2638" s="261"/>
      <c r="T2638" s="262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63" t="s">
        <v>178</v>
      </c>
      <c r="AU2638" s="263" t="s">
        <v>89</v>
      </c>
      <c r="AV2638" s="14" t="s">
        <v>89</v>
      </c>
      <c r="AW2638" s="14" t="s">
        <v>36</v>
      </c>
      <c r="AX2638" s="14" t="s">
        <v>79</v>
      </c>
      <c r="AY2638" s="263" t="s">
        <v>170</v>
      </c>
    </row>
    <row r="2639" s="14" customFormat="1">
      <c r="A2639" s="14"/>
      <c r="B2639" s="253"/>
      <c r="C2639" s="254"/>
      <c r="D2639" s="244" t="s">
        <v>178</v>
      </c>
      <c r="E2639" s="255" t="s">
        <v>1</v>
      </c>
      <c r="F2639" s="256" t="s">
        <v>795</v>
      </c>
      <c r="G2639" s="254"/>
      <c r="H2639" s="257">
        <v>6.585</v>
      </c>
      <c r="I2639" s="258"/>
      <c r="J2639" s="254"/>
      <c r="K2639" s="254"/>
      <c r="L2639" s="259"/>
      <c r="M2639" s="260"/>
      <c r="N2639" s="261"/>
      <c r="O2639" s="261"/>
      <c r="P2639" s="261"/>
      <c r="Q2639" s="261"/>
      <c r="R2639" s="261"/>
      <c r="S2639" s="261"/>
      <c r="T2639" s="262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3" t="s">
        <v>178</v>
      </c>
      <c r="AU2639" s="263" t="s">
        <v>89</v>
      </c>
      <c r="AV2639" s="14" t="s">
        <v>89</v>
      </c>
      <c r="AW2639" s="14" t="s">
        <v>36</v>
      </c>
      <c r="AX2639" s="14" t="s">
        <v>79</v>
      </c>
      <c r="AY2639" s="263" t="s">
        <v>170</v>
      </c>
    </row>
    <row r="2640" s="14" customFormat="1">
      <c r="A2640" s="14"/>
      <c r="B2640" s="253"/>
      <c r="C2640" s="254"/>
      <c r="D2640" s="244" t="s">
        <v>178</v>
      </c>
      <c r="E2640" s="255" t="s">
        <v>1</v>
      </c>
      <c r="F2640" s="256" t="s">
        <v>1372</v>
      </c>
      <c r="G2640" s="254"/>
      <c r="H2640" s="257">
        <v>126.21299999999999</v>
      </c>
      <c r="I2640" s="258"/>
      <c r="J2640" s="254"/>
      <c r="K2640" s="254"/>
      <c r="L2640" s="259"/>
      <c r="M2640" s="260"/>
      <c r="N2640" s="261"/>
      <c r="O2640" s="261"/>
      <c r="P2640" s="261"/>
      <c r="Q2640" s="261"/>
      <c r="R2640" s="261"/>
      <c r="S2640" s="261"/>
      <c r="T2640" s="26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63" t="s">
        <v>178</v>
      </c>
      <c r="AU2640" s="263" t="s">
        <v>89</v>
      </c>
      <c r="AV2640" s="14" t="s">
        <v>89</v>
      </c>
      <c r="AW2640" s="14" t="s">
        <v>36</v>
      </c>
      <c r="AX2640" s="14" t="s">
        <v>79</v>
      </c>
      <c r="AY2640" s="263" t="s">
        <v>170</v>
      </c>
    </row>
    <row r="2641" s="14" customFormat="1">
      <c r="A2641" s="14"/>
      <c r="B2641" s="253"/>
      <c r="C2641" s="254"/>
      <c r="D2641" s="244" t="s">
        <v>178</v>
      </c>
      <c r="E2641" s="255" t="s">
        <v>1</v>
      </c>
      <c r="F2641" s="256" t="s">
        <v>2310</v>
      </c>
      <c r="G2641" s="254"/>
      <c r="H2641" s="257">
        <v>6.3499999999999996</v>
      </c>
      <c r="I2641" s="258"/>
      <c r="J2641" s="254"/>
      <c r="K2641" s="254"/>
      <c r="L2641" s="259"/>
      <c r="M2641" s="260"/>
      <c r="N2641" s="261"/>
      <c r="O2641" s="261"/>
      <c r="P2641" s="261"/>
      <c r="Q2641" s="261"/>
      <c r="R2641" s="261"/>
      <c r="S2641" s="261"/>
      <c r="T2641" s="26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3" t="s">
        <v>178</v>
      </c>
      <c r="AU2641" s="263" t="s">
        <v>89</v>
      </c>
      <c r="AV2641" s="14" t="s">
        <v>89</v>
      </c>
      <c r="AW2641" s="14" t="s">
        <v>36</v>
      </c>
      <c r="AX2641" s="14" t="s">
        <v>79</v>
      </c>
      <c r="AY2641" s="263" t="s">
        <v>170</v>
      </c>
    </row>
    <row r="2642" s="16" customFormat="1">
      <c r="A2642" s="16"/>
      <c r="B2642" s="275"/>
      <c r="C2642" s="276"/>
      <c r="D2642" s="244" t="s">
        <v>178</v>
      </c>
      <c r="E2642" s="277" t="s">
        <v>1</v>
      </c>
      <c r="F2642" s="278" t="s">
        <v>221</v>
      </c>
      <c r="G2642" s="276"/>
      <c r="H2642" s="279">
        <v>168.703</v>
      </c>
      <c r="I2642" s="280"/>
      <c r="J2642" s="276"/>
      <c r="K2642" s="276"/>
      <c r="L2642" s="281"/>
      <c r="M2642" s="282"/>
      <c r="N2642" s="283"/>
      <c r="O2642" s="283"/>
      <c r="P2642" s="283"/>
      <c r="Q2642" s="283"/>
      <c r="R2642" s="283"/>
      <c r="S2642" s="283"/>
      <c r="T2642" s="284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T2642" s="285" t="s">
        <v>178</v>
      </c>
      <c r="AU2642" s="285" t="s">
        <v>89</v>
      </c>
      <c r="AV2642" s="16" t="s">
        <v>189</v>
      </c>
      <c r="AW2642" s="16" t="s">
        <v>36</v>
      </c>
      <c r="AX2642" s="16" t="s">
        <v>79</v>
      </c>
      <c r="AY2642" s="285" t="s">
        <v>170</v>
      </c>
    </row>
    <row r="2643" s="13" customFormat="1">
      <c r="A2643" s="13"/>
      <c r="B2643" s="242"/>
      <c r="C2643" s="243"/>
      <c r="D2643" s="244" t="s">
        <v>178</v>
      </c>
      <c r="E2643" s="245" t="s">
        <v>1</v>
      </c>
      <c r="F2643" s="246" t="s">
        <v>2311</v>
      </c>
      <c r="G2643" s="243"/>
      <c r="H2643" s="245" t="s">
        <v>1</v>
      </c>
      <c r="I2643" s="247"/>
      <c r="J2643" s="243"/>
      <c r="K2643" s="243"/>
      <c r="L2643" s="248"/>
      <c r="M2643" s="249"/>
      <c r="N2643" s="250"/>
      <c r="O2643" s="250"/>
      <c r="P2643" s="250"/>
      <c r="Q2643" s="250"/>
      <c r="R2643" s="250"/>
      <c r="S2643" s="250"/>
      <c r="T2643" s="251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52" t="s">
        <v>178</v>
      </c>
      <c r="AU2643" s="252" t="s">
        <v>89</v>
      </c>
      <c r="AV2643" s="13" t="s">
        <v>87</v>
      </c>
      <c r="AW2643" s="13" t="s">
        <v>36</v>
      </c>
      <c r="AX2643" s="13" t="s">
        <v>79</v>
      </c>
      <c r="AY2643" s="252" t="s">
        <v>170</v>
      </c>
    </row>
    <row r="2644" s="13" customFormat="1">
      <c r="A2644" s="13"/>
      <c r="B2644" s="242"/>
      <c r="C2644" s="243"/>
      <c r="D2644" s="244" t="s">
        <v>178</v>
      </c>
      <c r="E2644" s="245" t="s">
        <v>1</v>
      </c>
      <c r="F2644" s="246" t="s">
        <v>577</v>
      </c>
      <c r="G2644" s="243"/>
      <c r="H2644" s="245" t="s">
        <v>1</v>
      </c>
      <c r="I2644" s="247"/>
      <c r="J2644" s="243"/>
      <c r="K2644" s="243"/>
      <c r="L2644" s="248"/>
      <c r="M2644" s="249"/>
      <c r="N2644" s="250"/>
      <c r="O2644" s="250"/>
      <c r="P2644" s="250"/>
      <c r="Q2644" s="250"/>
      <c r="R2644" s="250"/>
      <c r="S2644" s="250"/>
      <c r="T2644" s="251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52" t="s">
        <v>178</v>
      </c>
      <c r="AU2644" s="252" t="s">
        <v>89</v>
      </c>
      <c r="AV2644" s="13" t="s">
        <v>87</v>
      </c>
      <c r="AW2644" s="13" t="s">
        <v>36</v>
      </c>
      <c r="AX2644" s="13" t="s">
        <v>79</v>
      </c>
      <c r="AY2644" s="252" t="s">
        <v>170</v>
      </c>
    </row>
    <row r="2645" s="14" customFormat="1">
      <c r="A2645" s="14"/>
      <c r="B2645" s="253"/>
      <c r="C2645" s="254"/>
      <c r="D2645" s="244" t="s">
        <v>178</v>
      </c>
      <c r="E2645" s="255" t="s">
        <v>1</v>
      </c>
      <c r="F2645" s="256" t="s">
        <v>811</v>
      </c>
      <c r="G2645" s="254"/>
      <c r="H2645" s="257">
        <v>28.373000000000001</v>
      </c>
      <c r="I2645" s="258"/>
      <c r="J2645" s="254"/>
      <c r="K2645" s="254"/>
      <c r="L2645" s="259"/>
      <c r="M2645" s="260"/>
      <c r="N2645" s="261"/>
      <c r="O2645" s="261"/>
      <c r="P2645" s="261"/>
      <c r="Q2645" s="261"/>
      <c r="R2645" s="261"/>
      <c r="S2645" s="261"/>
      <c r="T2645" s="26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63" t="s">
        <v>178</v>
      </c>
      <c r="AU2645" s="263" t="s">
        <v>89</v>
      </c>
      <c r="AV2645" s="14" t="s">
        <v>89</v>
      </c>
      <c r="AW2645" s="14" t="s">
        <v>36</v>
      </c>
      <c r="AX2645" s="14" t="s">
        <v>79</v>
      </c>
      <c r="AY2645" s="263" t="s">
        <v>170</v>
      </c>
    </row>
    <row r="2646" s="14" customFormat="1">
      <c r="A2646" s="14"/>
      <c r="B2646" s="253"/>
      <c r="C2646" s="254"/>
      <c r="D2646" s="244" t="s">
        <v>178</v>
      </c>
      <c r="E2646" s="255" t="s">
        <v>1</v>
      </c>
      <c r="F2646" s="256" t="s">
        <v>1778</v>
      </c>
      <c r="G2646" s="254"/>
      <c r="H2646" s="257">
        <v>80.510000000000005</v>
      </c>
      <c r="I2646" s="258"/>
      <c r="J2646" s="254"/>
      <c r="K2646" s="254"/>
      <c r="L2646" s="259"/>
      <c r="M2646" s="260"/>
      <c r="N2646" s="261"/>
      <c r="O2646" s="261"/>
      <c r="P2646" s="261"/>
      <c r="Q2646" s="261"/>
      <c r="R2646" s="261"/>
      <c r="S2646" s="261"/>
      <c r="T2646" s="262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3" t="s">
        <v>178</v>
      </c>
      <c r="AU2646" s="263" t="s">
        <v>89</v>
      </c>
      <c r="AV2646" s="14" t="s">
        <v>89</v>
      </c>
      <c r="AW2646" s="14" t="s">
        <v>36</v>
      </c>
      <c r="AX2646" s="14" t="s">
        <v>79</v>
      </c>
      <c r="AY2646" s="263" t="s">
        <v>170</v>
      </c>
    </row>
    <row r="2647" s="13" customFormat="1">
      <c r="A2647" s="13"/>
      <c r="B2647" s="242"/>
      <c r="C2647" s="243"/>
      <c r="D2647" s="244" t="s">
        <v>178</v>
      </c>
      <c r="E2647" s="245" t="s">
        <v>1</v>
      </c>
      <c r="F2647" s="246" t="s">
        <v>582</v>
      </c>
      <c r="G2647" s="243"/>
      <c r="H2647" s="245" t="s">
        <v>1</v>
      </c>
      <c r="I2647" s="247"/>
      <c r="J2647" s="243"/>
      <c r="K2647" s="243"/>
      <c r="L2647" s="248"/>
      <c r="M2647" s="249"/>
      <c r="N2647" s="250"/>
      <c r="O2647" s="250"/>
      <c r="P2647" s="250"/>
      <c r="Q2647" s="250"/>
      <c r="R2647" s="250"/>
      <c r="S2647" s="250"/>
      <c r="T2647" s="251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52" t="s">
        <v>178</v>
      </c>
      <c r="AU2647" s="252" t="s">
        <v>89</v>
      </c>
      <c r="AV2647" s="13" t="s">
        <v>87</v>
      </c>
      <c r="AW2647" s="13" t="s">
        <v>36</v>
      </c>
      <c r="AX2647" s="13" t="s">
        <v>79</v>
      </c>
      <c r="AY2647" s="252" t="s">
        <v>170</v>
      </c>
    </row>
    <row r="2648" s="14" customFormat="1">
      <c r="A2648" s="14"/>
      <c r="B2648" s="253"/>
      <c r="C2648" s="254"/>
      <c r="D2648" s="244" t="s">
        <v>178</v>
      </c>
      <c r="E2648" s="255" t="s">
        <v>1</v>
      </c>
      <c r="F2648" s="256" t="s">
        <v>812</v>
      </c>
      <c r="G2648" s="254"/>
      <c r="H2648" s="257">
        <v>44.843000000000004</v>
      </c>
      <c r="I2648" s="258"/>
      <c r="J2648" s="254"/>
      <c r="K2648" s="254"/>
      <c r="L2648" s="259"/>
      <c r="M2648" s="260"/>
      <c r="N2648" s="261"/>
      <c r="O2648" s="261"/>
      <c r="P2648" s="261"/>
      <c r="Q2648" s="261"/>
      <c r="R2648" s="261"/>
      <c r="S2648" s="261"/>
      <c r="T2648" s="26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63" t="s">
        <v>178</v>
      </c>
      <c r="AU2648" s="263" t="s">
        <v>89</v>
      </c>
      <c r="AV2648" s="14" t="s">
        <v>89</v>
      </c>
      <c r="AW2648" s="14" t="s">
        <v>36</v>
      </c>
      <c r="AX2648" s="14" t="s">
        <v>79</v>
      </c>
      <c r="AY2648" s="263" t="s">
        <v>170</v>
      </c>
    </row>
    <row r="2649" s="14" customFormat="1">
      <c r="A2649" s="14"/>
      <c r="B2649" s="253"/>
      <c r="C2649" s="254"/>
      <c r="D2649" s="244" t="s">
        <v>178</v>
      </c>
      <c r="E2649" s="255" t="s">
        <v>1</v>
      </c>
      <c r="F2649" s="256" t="s">
        <v>1779</v>
      </c>
      <c r="G2649" s="254"/>
      <c r="H2649" s="257">
        <v>17.222999999999999</v>
      </c>
      <c r="I2649" s="258"/>
      <c r="J2649" s="254"/>
      <c r="K2649" s="254"/>
      <c r="L2649" s="259"/>
      <c r="M2649" s="260"/>
      <c r="N2649" s="261"/>
      <c r="O2649" s="261"/>
      <c r="P2649" s="261"/>
      <c r="Q2649" s="261"/>
      <c r="R2649" s="261"/>
      <c r="S2649" s="261"/>
      <c r="T2649" s="26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63" t="s">
        <v>178</v>
      </c>
      <c r="AU2649" s="263" t="s">
        <v>89</v>
      </c>
      <c r="AV2649" s="14" t="s">
        <v>89</v>
      </c>
      <c r="AW2649" s="14" t="s">
        <v>36</v>
      </c>
      <c r="AX2649" s="14" t="s">
        <v>79</v>
      </c>
      <c r="AY2649" s="263" t="s">
        <v>170</v>
      </c>
    </row>
    <row r="2650" s="13" customFormat="1">
      <c r="A2650" s="13"/>
      <c r="B2650" s="242"/>
      <c r="C2650" s="243"/>
      <c r="D2650" s="244" t="s">
        <v>178</v>
      </c>
      <c r="E2650" s="245" t="s">
        <v>1</v>
      </c>
      <c r="F2650" s="246" t="s">
        <v>800</v>
      </c>
      <c r="G2650" s="243"/>
      <c r="H2650" s="245" t="s">
        <v>1</v>
      </c>
      <c r="I2650" s="247"/>
      <c r="J2650" s="243"/>
      <c r="K2650" s="243"/>
      <c r="L2650" s="248"/>
      <c r="M2650" s="249"/>
      <c r="N2650" s="250"/>
      <c r="O2650" s="250"/>
      <c r="P2650" s="250"/>
      <c r="Q2650" s="250"/>
      <c r="R2650" s="250"/>
      <c r="S2650" s="250"/>
      <c r="T2650" s="251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52" t="s">
        <v>178</v>
      </c>
      <c r="AU2650" s="252" t="s">
        <v>89</v>
      </c>
      <c r="AV2650" s="13" t="s">
        <v>87</v>
      </c>
      <c r="AW2650" s="13" t="s">
        <v>36</v>
      </c>
      <c r="AX2650" s="13" t="s">
        <v>79</v>
      </c>
      <c r="AY2650" s="252" t="s">
        <v>170</v>
      </c>
    </row>
    <row r="2651" s="14" customFormat="1">
      <c r="A2651" s="14"/>
      <c r="B2651" s="253"/>
      <c r="C2651" s="254"/>
      <c r="D2651" s="244" t="s">
        <v>178</v>
      </c>
      <c r="E2651" s="255" t="s">
        <v>1</v>
      </c>
      <c r="F2651" s="256" t="s">
        <v>801</v>
      </c>
      <c r="G2651" s="254"/>
      <c r="H2651" s="257">
        <v>36.534999999999997</v>
      </c>
      <c r="I2651" s="258"/>
      <c r="J2651" s="254"/>
      <c r="K2651" s="254"/>
      <c r="L2651" s="259"/>
      <c r="M2651" s="260"/>
      <c r="N2651" s="261"/>
      <c r="O2651" s="261"/>
      <c r="P2651" s="261"/>
      <c r="Q2651" s="261"/>
      <c r="R2651" s="261"/>
      <c r="S2651" s="261"/>
      <c r="T2651" s="262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63" t="s">
        <v>178</v>
      </c>
      <c r="AU2651" s="263" t="s">
        <v>89</v>
      </c>
      <c r="AV2651" s="14" t="s">
        <v>89</v>
      </c>
      <c r="AW2651" s="14" t="s">
        <v>36</v>
      </c>
      <c r="AX2651" s="14" t="s">
        <v>79</v>
      </c>
      <c r="AY2651" s="263" t="s">
        <v>170</v>
      </c>
    </row>
    <row r="2652" s="14" customFormat="1">
      <c r="A2652" s="14"/>
      <c r="B2652" s="253"/>
      <c r="C2652" s="254"/>
      <c r="D2652" s="244" t="s">
        <v>178</v>
      </c>
      <c r="E2652" s="255" t="s">
        <v>1</v>
      </c>
      <c r="F2652" s="256" t="s">
        <v>1780</v>
      </c>
      <c r="G2652" s="254"/>
      <c r="H2652" s="257">
        <v>14.525</v>
      </c>
      <c r="I2652" s="258"/>
      <c r="J2652" s="254"/>
      <c r="K2652" s="254"/>
      <c r="L2652" s="259"/>
      <c r="M2652" s="260"/>
      <c r="N2652" s="261"/>
      <c r="O2652" s="261"/>
      <c r="P2652" s="261"/>
      <c r="Q2652" s="261"/>
      <c r="R2652" s="261"/>
      <c r="S2652" s="261"/>
      <c r="T2652" s="262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3" t="s">
        <v>178</v>
      </c>
      <c r="AU2652" s="263" t="s">
        <v>89</v>
      </c>
      <c r="AV2652" s="14" t="s">
        <v>89</v>
      </c>
      <c r="AW2652" s="14" t="s">
        <v>36</v>
      </c>
      <c r="AX2652" s="14" t="s">
        <v>79</v>
      </c>
      <c r="AY2652" s="263" t="s">
        <v>170</v>
      </c>
    </row>
    <row r="2653" s="16" customFormat="1">
      <c r="A2653" s="16"/>
      <c r="B2653" s="275"/>
      <c r="C2653" s="276"/>
      <c r="D2653" s="244" t="s">
        <v>178</v>
      </c>
      <c r="E2653" s="277" t="s">
        <v>1</v>
      </c>
      <c r="F2653" s="278" t="s">
        <v>221</v>
      </c>
      <c r="G2653" s="276"/>
      <c r="H2653" s="279">
        <v>222.00899999999999</v>
      </c>
      <c r="I2653" s="280"/>
      <c r="J2653" s="276"/>
      <c r="K2653" s="276"/>
      <c r="L2653" s="281"/>
      <c r="M2653" s="282"/>
      <c r="N2653" s="283"/>
      <c r="O2653" s="283"/>
      <c r="P2653" s="283"/>
      <c r="Q2653" s="283"/>
      <c r="R2653" s="283"/>
      <c r="S2653" s="283"/>
      <c r="T2653" s="284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T2653" s="285" t="s">
        <v>178</v>
      </c>
      <c r="AU2653" s="285" t="s">
        <v>89</v>
      </c>
      <c r="AV2653" s="16" t="s">
        <v>189</v>
      </c>
      <c r="AW2653" s="16" t="s">
        <v>36</v>
      </c>
      <c r="AX2653" s="16" t="s">
        <v>79</v>
      </c>
      <c r="AY2653" s="285" t="s">
        <v>170</v>
      </c>
    </row>
    <row r="2654" s="15" customFormat="1">
      <c r="A2654" s="15"/>
      <c r="B2654" s="264"/>
      <c r="C2654" s="265"/>
      <c r="D2654" s="244" t="s">
        <v>178</v>
      </c>
      <c r="E2654" s="266" t="s">
        <v>1</v>
      </c>
      <c r="F2654" s="267" t="s">
        <v>183</v>
      </c>
      <c r="G2654" s="265"/>
      <c r="H2654" s="268">
        <v>390.71199999999999</v>
      </c>
      <c r="I2654" s="269"/>
      <c r="J2654" s="265"/>
      <c r="K2654" s="265"/>
      <c r="L2654" s="270"/>
      <c r="M2654" s="298"/>
      <c r="N2654" s="299"/>
      <c r="O2654" s="299"/>
      <c r="P2654" s="299"/>
      <c r="Q2654" s="299"/>
      <c r="R2654" s="299"/>
      <c r="S2654" s="299"/>
      <c r="T2654" s="300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74" t="s">
        <v>178</v>
      </c>
      <c r="AU2654" s="274" t="s">
        <v>89</v>
      </c>
      <c r="AV2654" s="15" t="s">
        <v>176</v>
      </c>
      <c r="AW2654" s="15" t="s">
        <v>36</v>
      </c>
      <c r="AX2654" s="15" t="s">
        <v>87</v>
      </c>
      <c r="AY2654" s="274" t="s">
        <v>170</v>
      </c>
    </row>
    <row r="2655" s="2" customFormat="1" ht="6.96" customHeight="1">
      <c r="A2655" s="39"/>
      <c r="B2655" s="67"/>
      <c r="C2655" s="68"/>
      <c r="D2655" s="68"/>
      <c r="E2655" s="68"/>
      <c r="F2655" s="68"/>
      <c r="G2655" s="68"/>
      <c r="H2655" s="68"/>
      <c r="I2655" s="68"/>
      <c r="J2655" s="68"/>
      <c r="K2655" s="68"/>
      <c r="L2655" s="45"/>
      <c r="M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</row>
  </sheetData>
  <sheetProtection sheet="1" autoFilter="0" formatColumns="0" formatRows="0" objects="1" scenarios="1" spinCount="100000" saltValue="FA26cji1zmTzf3ze2hWxtRrxAZ7TpSM+A8C7kU06B85RQgSq4J4i+a4J2x3OZy2onrCO+HlF1ULa+2UDbG3I7w==" hashValue="Na+gooVtua/kavNSgbMBLsV2A5Nre5TXxjoIxQ70/Ewd6QJFBAJTcE5tAfXavEwP9mtehvC2wNka9CDXDwSLmQ==" algorithmName="SHA-512" password="CC35"/>
  <autoFilter ref="C141:K2654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ROUND((SUM(BE118:BE122)),  2)</f>
        <v>0</v>
      </c>
      <c r="G33" s="39"/>
      <c r="H33" s="39"/>
      <c r="I33" s="165">
        <v>0.20999999999999999</v>
      </c>
      <c r="J33" s="164">
        <f>ROUND(((SUM(BE118:BE122))*I33),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ROUND((SUM(BF118:BF122)),  2)</f>
        <v>0</v>
      </c>
      <c r="G34" s="39"/>
      <c r="H34" s="39"/>
      <c r="I34" s="165">
        <v>0.14999999999999999</v>
      </c>
      <c r="J34" s="164">
        <f>ROUND(((SUM(BF118:BF122))*I34),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ROUND((SUM(BG118:BG122)),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ROUND((SUM(BH118:BH122)),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ROUND((SUM(BI118:BI122)),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SO02 - Nerezové bazény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2317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2318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Stavební úpravy a přístavba krytého bazénu ve Studénce, Budovatelská 769, 742 13 Studénka - Butovice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SO02 - Nerezové bazény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26.10.2021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Studénka</v>
      </c>
      <c r="G114" s="41"/>
      <c r="H114" s="41"/>
      <c r="I114" s="33" t="s">
        <v>32</v>
      </c>
      <c r="J114" s="37" t="str">
        <f>E21</f>
        <v>Michal Pospíšil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156</v>
      </c>
      <c r="D117" s="203" t="s">
        <v>64</v>
      </c>
      <c r="E117" s="203" t="s">
        <v>60</v>
      </c>
      <c r="F117" s="203" t="s">
        <v>61</v>
      </c>
      <c r="G117" s="203" t="s">
        <v>157</v>
      </c>
      <c r="H117" s="203" t="s">
        <v>158</v>
      </c>
      <c r="I117" s="203" t="s">
        <v>159</v>
      </c>
      <c r="J117" s="204" t="s">
        <v>126</v>
      </c>
      <c r="K117" s="205" t="s">
        <v>160</v>
      </c>
      <c r="L117" s="206"/>
      <c r="M117" s="101" t="s">
        <v>1</v>
      </c>
      <c r="N117" s="102" t="s">
        <v>43</v>
      </c>
      <c r="O117" s="102" t="s">
        <v>161</v>
      </c>
      <c r="P117" s="102" t="s">
        <v>162</v>
      </c>
      <c r="Q117" s="102" t="s">
        <v>163</v>
      </c>
      <c r="R117" s="102" t="s">
        <v>164</v>
      </c>
      <c r="S117" s="102" t="s">
        <v>165</v>
      </c>
      <c r="T117" s="103" t="s">
        <v>166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167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128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78</v>
      </c>
      <c r="E119" s="215" t="s">
        <v>1487</v>
      </c>
      <c r="F119" s="215" t="s">
        <v>1487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89</v>
      </c>
      <c r="AT119" s="224" t="s">
        <v>78</v>
      </c>
      <c r="AU119" s="224" t="s">
        <v>79</v>
      </c>
      <c r="AY119" s="223" t="s">
        <v>170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78</v>
      </c>
      <c r="E120" s="226" t="s">
        <v>2319</v>
      </c>
      <c r="F120" s="226" t="s">
        <v>2320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SUM(P121:P122)</f>
        <v>0</v>
      </c>
      <c r="Q120" s="220"/>
      <c r="R120" s="221">
        <f>SUM(R121:R122)</f>
        <v>0</v>
      </c>
      <c r="S120" s="220"/>
      <c r="T120" s="22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89</v>
      </c>
      <c r="AT120" s="224" t="s">
        <v>78</v>
      </c>
      <c r="AU120" s="224" t="s">
        <v>87</v>
      </c>
      <c r="AY120" s="223" t="s">
        <v>170</v>
      </c>
      <c r="BK120" s="225">
        <f>SUM(BK121:BK122)</f>
        <v>0</v>
      </c>
    </row>
    <row r="121" s="2" customFormat="1" ht="24.15" customHeight="1">
      <c r="A121" s="39"/>
      <c r="B121" s="40"/>
      <c r="C121" s="228" t="s">
        <v>87</v>
      </c>
      <c r="D121" s="228" t="s">
        <v>172</v>
      </c>
      <c r="E121" s="229" t="s">
        <v>2321</v>
      </c>
      <c r="F121" s="230" t="s">
        <v>2322</v>
      </c>
      <c r="G121" s="231" t="s">
        <v>1716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44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273</v>
      </c>
      <c r="AT121" s="240" t="s">
        <v>172</v>
      </c>
      <c r="AU121" s="240" t="s">
        <v>89</v>
      </c>
      <c r="AY121" s="18" t="s">
        <v>170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87</v>
      </c>
      <c r="BK121" s="241">
        <f>ROUND(I121*H121,2)</f>
        <v>0</v>
      </c>
      <c r="BL121" s="18" t="s">
        <v>273</v>
      </c>
      <c r="BM121" s="240" t="s">
        <v>2323</v>
      </c>
    </row>
    <row r="122" s="2" customFormat="1" ht="24.15" customHeight="1">
      <c r="A122" s="39"/>
      <c r="B122" s="40"/>
      <c r="C122" s="228" t="s">
        <v>89</v>
      </c>
      <c r="D122" s="228" t="s">
        <v>172</v>
      </c>
      <c r="E122" s="229" t="s">
        <v>2324</v>
      </c>
      <c r="F122" s="230" t="s">
        <v>2325</v>
      </c>
      <c r="G122" s="231" t="s">
        <v>1716</v>
      </c>
      <c r="H122" s="232">
        <v>1</v>
      </c>
      <c r="I122" s="233"/>
      <c r="J122" s="234">
        <f>ROUND(I122*H122,2)</f>
        <v>0</v>
      </c>
      <c r="K122" s="235"/>
      <c r="L122" s="45"/>
      <c r="M122" s="301" t="s">
        <v>1</v>
      </c>
      <c r="N122" s="302" t="s">
        <v>44</v>
      </c>
      <c r="O122" s="303"/>
      <c r="P122" s="304">
        <f>O122*H122</f>
        <v>0</v>
      </c>
      <c r="Q122" s="304">
        <v>0</v>
      </c>
      <c r="R122" s="304">
        <f>Q122*H122</f>
        <v>0</v>
      </c>
      <c r="S122" s="304">
        <v>0</v>
      </c>
      <c r="T122" s="30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273</v>
      </c>
      <c r="AT122" s="240" t="s">
        <v>172</v>
      </c>
      <c r="AU122" s="240" t="s">
        <v>89</v>
      </c>
      <c r="AY122" s="18" t="s">
        <v>170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87</v>
      </c>
      <c r="BK122" s="241">
        <f>ROUND(I122*H122,2)</f>
        <v>0</v>
      </c>
      <c r="BL122" s="18" t="s">
        <v>273</v>
      </c>
      <c r="BM122" s="240" t="s">
        <v>2326</v>
      </c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u+28yEmRtybI2mhpmBxdnPkD3BOUb8s+yIKaINnaloCm6OJhNcs1Y9ZCBGvQztOJVkmjNurp4o1tm1r55Wstig==" hashValue="9Z4h+kOKy/I4X35DGxGWM/5P1iDKDuEQMV0h0As3Jyj1aYKS5eMmjyKKqdIsI2gCSyK9R1sMqK3pT+i3IGrKs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2327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2328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26.10.2021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ROUND((SUM(BE120:BE153)),  2)</f>
        <v>0</v>
      </c>
      <c r="G35" s="39"/>
      <c r="H35" s="39"/>
      <c r="I35" s="165">
        <v>0.20999999999999999</v>
      </c>
      <c r="J35" s="164">
        <f>ROUND(((SUM(BE120:BE153))*I35),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ROUND((SUM(BF120:BF153)),  2)</f>
        <v>0</v>
      </c>
      <c r="G36" s="39"/>
      <c r="H36" s="39"/>
      <c r="I36" s="165">
        <v>0.14999999999999999</v>
      </c>
      <c r="J36" s="164">
        <f>ROUND(((SUM(BF120:BF153))*I36),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ROUND((SUM(BG120:BG153)),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ROUND((SUM(BH120:BH153)),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ROUND((SUM(BI120:BI153)),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2327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Plavecký bazén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26.10.2021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Studénka</v>
      </c>
      <c r="G93" s="41"/>
      <c r="H93" s="41"/>
      <c r="I93" s="33" t="s">
        <v>32</v>
      </c>
      <c r="J93" s="37" t="str">
        <f>E23</f>
        <v>Michal Pospíšil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125</v>
      </c>
      <c r="D96" s="186"/>
      <c r="E96" s="186"/>
      <c r="F96" s="186"/>
      <c r="G96" s="186"/>
      <c r="H96" s="186"/>
      <c r="I96" s="186"/>
      <c r="J96" s="187" t="s">
        <v>126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Stavební úpravy a přístavba krytého bazénu ve Studénce, Budovatelská 769, 742 13 Studénka - Butovice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122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2327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2328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01 - Plavecký bazén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26.10.2021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E17</f>
        <v>Město Studénka</v>
      </c>
      <c r="G116" s="41"/>
      <c r="H116" s="41"/>
      <c r="I116" s="33" t="s">
        <v>32</v>
      </c>
      <c r="J116" s="37" t="str">
        <f>E23</f>
        <v>Michal Pospíšil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IF(E20="","",E20)</f>
        <v>Vyplň údaj</v>
      </c>
      <c r="G117" s="41"/>
      <c r="H117" s="41"/>
      <c r="I117" s="33" t="s">
        <v>37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156</v>
      </c>
      <c r="D119" s="203" t="s">
        <v>64</v>
      </c>
      <c r="E119" s="203" t="s">
        <v>60</v>
      </c>
      <c r="F119" s="203" t="s">
        <v>61</v>
      </c>
      <c r="G119" s="203" t="s">
        <v>157</v>
      </c>
      <c r="H119" s="203" t="s">
        <v>158</v>
      </c>
      <c r="I119" s="203" t="s">
        <v>159</v>
      </c>
      <c r="J119" s="204" t="s">
        <v>126</v>
      </c>
      <c r="K119" s="205" t="s">
        <v>160</v>
      </c>
      <c r="L119" s="206"/>
      <c r="M119" s="101" t="s">
        <v>1</v>
      </c>
      <c r="N119" s="102" t="s">
        <v>43</v>
      </c>
      <c r="O119" s="102" t="s">
        <v>161</v>
      </c>
      <c r="P119" s="102" t="s">
        <v>162</v>
      </c>
      <c r="Q119" s="102" t="s">
        <v>163</v>
      </c>
      <c r="R119" s="102" t="s">
        <v>164</v>
      </c>
      <c r="S119" s="102" t="s">
        <v>165</v>
      </c>
      <c r="T119" s="103" t="s">
        <v>166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167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SUM(P121:P153)</f>
        <v>0</v>
      </c>
      <c r="Q120" s="105"/>
      <c r="R120" s="209">
        <f>SUM(R121:R153)</f>
        <v>0</v>
      </c>
      <c r="S120" s="105"/>
      <c r="T120" s="210">
        <f>SUM(T121:T153)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78</v>
      </c>
      <c r="AU120" s="18" t="s">
        <v>128</v>
      </c>
      <c r="BK120" s="211">
        <f>SUM(BK121:BK153)</f>
        <v>0</v>
      </c>
    </row>
    <row r="121" s="2" customFormat="1" ht="49.05" customHeight="1">
      <c r="A121" s="39"/>
      <c r="B121" s="40"/>
      <c r="C121" s="228" t="s">
        <v>87</v>
      </c>
      <c r="D121" s="228" t="s">
        <v>172</v>
      </c>
      <c r="E121" s="229" t="s">
        <v>2330</v>
      </c>
      <c r="F121" s="230" t="s">
        <v>2331</v>
      </c>
      <c r="G121" s="231" t="s">
        <v>1337</v>
      </c>
      <c r="H121" s="232">
        <v>2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44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176</v>
      </c>
      <c r="AT121" s="240" t="s">
        <v>172</v>
      </c>
      <c r="AU121" s="240" t="s">
        <v>79</v>
      </c>
      <c r="AY121" s="18" t="s">
        <v>170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87</v>
      </c>
      <c r="BK121" s="241">
        <f>ROUND(I121*H121,2)</f>
        <v>0</v>
      </c>
      <c r="BL121" s="18" t="s">
        <v>176</v>
      </c>
      <c r="BM121" s="240" t="s">
        <v>2332</v>
      </c>
    </row>
    <row r="122" s="2" customFormat="1" ht="14.4" customHeight="1">
      <c r="A122" s="39"/>
      <c r="B122" s="40"/>
      <c r="C122" s="228" t="s">
        <v>89</v>
      </c>
      <c r="D122" s="228" t="s">
        <v>172</v>
      </c>
      <c r="E122" s="229" t="s">
        <v>2333</v>
      </c>
      <c r="F122" s="230" t="s">
        <v>2334</v>
      </c>
      <c r="G122" s="231" t="s">
        <v>1337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44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176</v>
      </c>
      <c r="AT122" s="240" t="s">
        <v>172</v>
      </c>
      <c r="AU122" s="240" t="s">
        <v>79</v>
      </c>
      <c r="AY122" s="18" t="s">
        <v>170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87</v>
      </c>
      <c r="BK122" s="241">
        <f>ROUND(I122*H122,2)</f>
        <v>0</v>
      </c>
      <c r="BL122" s="18" t="s">
        <v>176</v>
      </c>
      <c r="BM122" s="240" t="s">
        <v>2335</v>
      </c>
    </row>
    <row r="123" s="2" customFormat="1" ht="14.4" customHeight="1">
      <c r="A123" s="39"/>
      <c r="B123" s="40"/>
      <c r="C123" s="228" t="s">
        <v>189</v>
      </c>
      <c r="D123" s="228" t="s">
        <v>172</v>
      </c>
      <c r="E123" s="229" t="s">
        <v>2336</v>
      </c>
      <c r="F123" s="230" t="s">
        <v>2337</v>
      </c>
      <c r="G123" s="231" t="s">
        <v>329</v>
      </c>
      <c r="H123" s="232">
        <v>1660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44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176</v>
      </c>
      <c r="AT123" s="240" t="s">
        <v>172</v>
      </c>
      <c r="AU123" s="240" t="s">
        <v>79</v>
      </c>
      <c r="AY123" s="18" t="s">
        <v>170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87</v>
      </c>
      <c r="BK123" s="241">
        <f>ROUND(I123*H123,2)</f>
        <v>0</v>
      </c>
      <c r="BL123" s="18" t="s">
        <v>176</v>
      </c>
      <c r="BM123" s="240" t="s">
        <v>2338</v>
      </c>
    </row>
    <row r="124" s="2" customFormat="1">
      <c r="A124" s="39"/>
      <c r="B124" s="40"/>
      <c r="C124" s="41"/>
      <c r="D124" s="244" t="s">
        <v>2339</v>
      </c>
      <c r="E124" s="41"/>
      <c r="F124" s="306" t="s">
        <v>2340</v>
      </c>
      <c r="G124" s="41"/>
      <c r="H124" s="41"/>
      <c r="I124" s="307"/>
      <c r="J124" s="41"/>
      <c r="K124" s="41"/>
      <c r="L124" s="45"/>
      <c r="M124" s="308"/>
      <c r="N124" s="309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2339</v>
      </c>
      <c r="AU124" s="18" t="s">
        <v>79</v>
      </c>
    </row>
    <row r="125" s="2" customFormat="1" ht="24.15" customHeight="1">
      <c r="A125" s="39"/>
      <c r="B125" s="40"/>
      <c r="C125" s="228" t="s">
        <v>176</v>
      </c>
      <c r="D125" s="228" t="s">
        <v>172</v>
      </c>
      <c r="E125" s="229" t="s">
        <v>2341</v>
      </c>
      <c r="F125" s="230" t="s">
        <v>2342</v>
      </c>
      <c r="G125" s="231" t="s">
        <v>1337</v>
      </c>
      <c r="H125" s="232">
        <v>2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44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176</v>
      </c>
      <c r="AT125" s="240" t="s">
        <v>172</v>
      </c>
      <c r="AU125" s="240" t="s">
        <v>79</v>
      </c>
      <c r="AY125" s="18" t="s">
        <v>170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87</v>
      </c>
      <c r="BK125" s="241">
        <f>ROUND(I125*H125,2)</f>
        <v>0</v>
      </c>
      <c r="BL125" s="18" t="s">
        <v>176</v>
      </c>
      <c r="BM125" s="240" t="s">
        <v>2343</v>
      </c>
    </row>
    <row r="126" s="2" customFormat="1">
      <c r="A126" s="39"/>
      <c r="B126" s="40"/>
      <c r="C126" s="41"/>
      <c r="D126" s="244" t="s">
        <v>2339</v>
      </c>
      <c r="E126" s="41"/>
      <c r="F126" s="306" t="s">
        <v>2344</v>
      </c>
      <c r="G126" s="41"/>
      <c r="H126" s="41"/>
      <c r="I126" s="307"/>
      <c r="J126" s="41"/>
      <c r="K126" s="41"/>
      <c r="L126" s="45"/>
      <c r="M126" s="308"/>
      <c r="N126" s="309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2339</v>
      </c>
      <c r="AU126" s="18" t="s">
        <v>79</v>
      </c>
    </row>
    <row r="127" s="2" customFormat="1" ht="24.15" customHeight="1">
      <c r="A127" s="39"/>
      <c r="B127" s="40"/>
      <c r="C127" s="228" t="s">
        <v>206</v>
      </c>
      <c r="D127" s="228" t="s">
        <v>172</v>
      </c>
      <c r="E127" s="229" t="s">
        <v>2345</v>
      </c>
      <c r="F127" s="230" t="s">
        <v>2346</v>
      </c>
      <c r="G127" s="231" t="s">
        <v>1337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44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176</v>
      </c>
      <c r="AT127" s="240" t="s">
        <v>172</v>
      </c>
      <c r="AU127" s="240" t="s">
        <v>79</v>
      </c>
      <c r="AY127" s="18" t="s">
        <v>170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87</v>
      </c>
      <c r="BK127" s="241">
        <f>ROUND(I127*H127,2)</f>
        <v>0</v>
      </c>
      <c r="BL127" s="18" t="s">
        <v>176</v>
      </c>
      <c r="BM127" s="240" t="s">
        <v>2347</v>
      </c>
    </row>
    <row r="128" s="2" customFormat="1">
      <c r="A128" s="39"/>
      <c r="B128" s="40"/>
      <c r="C128" s="41"/>
      <c r="D128" s="244" t="s">
        <v>2339</v>
      </c>
      <c r="E128" s="41"/>
      <c r="F128" s="306" t="s">
        <v>2348</v>
      </c>
      <c r="G128" s="41"/>
      <c r="H128" s="41"/>
      <c r="I128" s="307"/>
      <c r="J128" s="41"/>
      <c r="K128" s="41"/>
      <c r="L128" s="45"/>
      <c r="M128" s="308"/>
      <c r="N128" s="30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2339</v>
      </c>
      <c r="AU128" s="18" t="s">
        <v>79</v>
      </c>
    </row>
    <row r="129" s="2" customFormat="1" ht="14.4" customHeight="1">
      <c r="A129" s="39"/>
      <c r="B129" s="40"/>
      <c r="C129" s="228" t="s">
        <v>213</v>
      </c>
      <c r="D129" s="228" t="s">
        <v>172</v>
      </c>
      <c r="E129" s="229" t="s">
        <v>2349</v>
      </c>
      <c r="F129" s="230" t="s">
        <v>2350</v>
      </c>
      <c r="G129" s="231" t="s">
        <v>1337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44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176</v>
      </c>
      <c r="AT129" s="240" t="s">
        <v>172</v>
      </c>
      <c r="AU129" s="240" t="s">
        <v>79</v>
      </c>
      <c r="AY129" s="18" t="s">
        <v>170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87</v>
      </c>
      <c r="BK129" s="241">
        <f>ROUND(I129*H129,2)</f>
        <v>0</v>
      </c>
      <c r="BL129" s="18" t="s">
        <v>176</v>
      </c>
      <c r="BM129" s="240" t="s">
        <v>2351</v>
      </c>
    </row>
    <row r="130" s="2" customFormat="1">
      <c r="A130" s="39"/>
      <c r="B130" s="40"/>
      <c r="C130" s="41"/>
      <c r="D130" s="244" t="s">
        <v>2339</v>
      </c>
      <c r="E130" s="41"/>
      <c r="F130" s="306" t="s">
        <v>2352</v>
      </c>
      <c r="G130" s="41"/>
      <c r="H130" s="41"/>
      <c r="I130" s="307"/>
      <c r="J130" s="41"/>
      <c r="K130" s="41"/>
      <c r="L130" s="45"/>
      <c r="M130" s="308"/>
      <c r="N130" s="30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2339</v>
      </c>
      <c r="AU130" s="18" t="s">
        <v>79</v>
      </c>
    </row>
    <row r="131" s="2" customFormat="1" ht="14.4" customHeight="1">
      <c r="A131" s="39"/>
      <c r="B131" s="40"/>
      <c r="C131" s="228" t="s">
        <v>226</v>
      </c>
      <c r="D131" s="228" t="s">
        <v>172</v>
      </c>
      <c r="E131" s="229" t="s">
        <v>2353</v>
      </c>
      <c r="F131" s="230" t="s">
        <v>2354</v>
      </c>
      <c r="G131" s="231" t="s">
        <v>1337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176</v>
      </c>
      <c r="AT131" s="240" t="s">
        <v>172</v>
      </c>
      <c r="AU131" s="240" t="s">
        <v>79</v>
      </c>
      <c r="AY131" s="18" t="s">
        <v>170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87</v>
      </c>
      <c r="BK131" s="241">
        <f>ROUND(I131*H131,2)</f>
        <v>0</v>
      </c>
      <c r="BL131" s="18" t="s">
        <v>176</v>
      </c>
      <c r="BM131" s="240" t="s">
        <v>2355</v>
      </c>
    </row>
    <row r="132" s="2" customFormat="1">
      <c r="A132" s="39"/>
      <c r="B132" s="40"/>
      <c r="C132" s="41"/>
      <c r="D132" s="244" t="s">
        <v>2339</v>
      </c>
      <c r="E132" s="41"/>
      <c r="F132" s="306" t="s">
        <v>2356</v>
      </c>
      <c r="G132" s="41"/>
      <c r="H132" s="41"/>
      <c r="I132" s="307"/>
      <c r="J132" s="41"/>
      <c r="K132" s="41"/>
      <c r="L132" s="45"/>
      <c r="M132" s="308"/>
      <c r="N132" s="30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2339</v>
      </c>
      <c r="AU132" s="18" t="s">
        <v>79</v>
      </c>
    </row>
    <row r="133" s="2" customFormat="1" ht="14.4" customHeight="1">
      <c r="A133" s="39"/>
      <c r="B133" s="40"/>
      <c r="C133" s="228" t="s">
        <v>233</v>
      </c>
      <c r="D133" s="228" t="s">
        <v>172</v>
      </c>
      <c r="E133" s="229" t="s">
        <v>2357</v>
      </c>
      <c r="F133" s="230" t="s">
        <v>2358</v>
      </c>
      <c r="G133" s="231" t="s">
        <v>1337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176</v>
      </c>
      <c r="AT133" s="240" t="s">
        <v>172</v>
      </c>
      <c r="AU133" s="240" t="s">
        <v>79</v>
      </c>
      <c r="AY133" s="18" t="s">
        <v>170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176</v>
      </c>
      <c r="BM133" s="240" t="s">
        <v>2359</v>
      </c>
    </row>
    <row r="134" s="2" customFormat="1" ht="14.4" customHeight="1">
      <c r="A134" s="39"/>
      <c r="B134" s="40"/>
      <c r="C134" s="228" t="s">
        <v>240</v>
      </c>
      <c r="D134" s="228" t="s">
        <v>172</v>
      </c>
      <c r="E134" s="229" t="s">
        <v>2360</v>
      </c>
      <c r="F134" s="230" t="s">
        <v>2361</v>
      </c>
      <c r="G134" s="231" t="s">
        <v>1337</v>
      </c>
      <c r="H134" s="232">
        <v>3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176</v>
      </c>
      <c r="AT134" s="240" t="s">
        <v>172</v>
      </c>
      <c r="AU134" s="240" t="s">
        <v>79</v>
      </c>
      <c r="AY134" s="18" t="s">
        <v>170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176</v>
      </c>
      <c r="BM134" s="240" t="s">
        <v>2362</v>
      </c>
    </row>
    <row r="135" s="2" customFormat="1">
      <c r="A135" s="39"/>
      <c r="B135" s="40"/>
      <c r="C135" s="41"/>
      <c r="D135" s="244" t="s">
        <v>2339</v>
      </c>
      <c r="E135" s="41"/>
      <c r="F135" s="306" t="s">
        <v>2363</v>
      </c>
      <c r="G135" s="41"/>
      <c r="H135" s="41"/>
      <c r="I135" s="307"/>
      <c r="J135" s="41"/>
      <c r="K135" s="41"/>
      <c r="L135" s="45"/>
      <c r="M135" s="308"/>
      <c r="N135" s="30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2339</v>
      </c>
      <c r="AU135" s="18" t="s">
        <v>79</v>
      </c>
    </row>
    <row r="136" s="2" customFormat="1" ht="14.4" customHeight="1">
      <c r="A136" s="39"/>
      <c r="B136" s="40"/>
      <c r="C136" s="228" t="s">
        <v>247</v>
      </c>
      <c r="D136" s="228" t="s">
        <v>172</v>
      </c>
      <c r="E136" s="229" t="s">
        <v>2364</v>
      </c>
      <c r="F136" s="230" t="s">
        <v>2365</v>
      </c>
      <c r="G136" s="231" t="s">
        <v>1337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176</v>
      </c>
      <c r="AT136" s="240" t="s">
        <v>172</v>
      </c>
      <c r="AU136" s="240" t="s">
        <v>79</v>
      </c>
      <c r="AY136" s="18" t="s">
        <v>170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87</v>
      </c>
      <c r="BK136" s="241">
        <f>ROUND(I136*H136,2)</f>
        <v>0</v>
      </c>
      <c r="BL136" s="18" t="s">
        <v>176</v>
      </c>
      <c r="BM136" s="240" t="s">
        <v>2366</v>
      </c>
    </row>
    <row r="137" s="2" customFormat="1" ht="24.15" customHeight="1">
      <c r="A137" s="39"/>
      <c r="B137" s="40"/>
      <c r="C137" s="228" t="s">
        <v>251</v>
      </c>
      <c r="D137" s="228" t="s">
        <v>172</v>
      </c>
      <c r="E137" s="229" t="s">
        <v>2367</v>
      </c>
      <c r="F137" s="230" t="s">
        <v>2368</v>
      </c>
      <c r="G137" s="231" t="s">
        <v>1337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176</v>
      </c>
      <c r="AT137" s="240" t="s">
        <v>172</v>
      </c>
      <c r="AU137" s="240" t="s">
        <v>79</v>
      </c>
      <c r="AY137" s="18" t="s">
        <v>170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176</v>
      </c>
      <c r="BM137" s="240" t="s">
        <v>2369</v>
      </c>
    </row>
    <row r="138" s="2" customFormat="1">
      <c r="A138" s="39"/>
      <c r="B138" s="40"/>
      <c r="C138" s="41"/>
      <c r="D138" s="244" t="s">
        <v>2339</v>
      </c>
      <c r="E138" s="41"/>
      <c r="F138" s="306" t="s">
        <v>2370</v>
      </c>
      <c r="G138" s="41"/>
      <c r="H138" s="41"/>
      <c r="I138" s="307"/>
      <c r="J138" s="41"/>
      <c r="K138" s="41"/>
      <c r="L138" s="45"/>
      <c r="M138" s="308"/>
      <c r="N138" s="30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2339</v>
      </c>
      <c r="AU138" s="18" t="s">
        <v>79</v>
      </c>
    </row>
    <row r="139" s="2" customFormat="1" ht="24.15" customHeight="1">
      <c r="A139" s="39"/>
      <c r="B139" s="40"/>
      <c r="C139" s="228" t="s">
        <v>255</v>
      </c>
      <c r="D139" s="228" t="s">
        <v>172</v>
      </c>
      <c r="E139" s="229" t="s">
        <v>2371</v>
      </c>
      <c r="F139" s="230" t="s">
        <v>2372</v>
      </c>
      <c r="G139" s="231" t="s">
        <v>1337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44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176</v>
      </c>
      <c r="AT139" s="240" t="s">
        <v>172</v>
      </c>
      <c r="AU139" s="240" t="s">
        <v>79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176</v>
      </c>
      <c r="BM139" s="240" t="s">
        <v>2373</v>
      </c>
    </row>
    <row r="140" s="2" customFormat="1">
      <c r="A140" s="39"/>
      <c r="B140" s="40"/>
      <c r="C140" s="41"/>
      <c r="D140" s="244" t="s">
        <v>2339</v>
      </c>
      <c r="E140" s="41"/>
      <c r="F140" s="306" t="s">
        <v>2374</v>
      </c>
      <c r="G140" s="41"/>
      <c r="H140" s="41"/>
      <c r="I140" s="307"/>
      <c r="J140" s="41"/>
      <c r="K140" s="41"/>
      <c r="L140" s="45"/>
      <c r="M140" s="308"/>
      <c r="N140" s="30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2339</v>
      </c>
      <c r="AU140" s="18" t="s">
        <v>79</v>
      </c>
    </row>
    <row r="141" s="2" customFormat="1" ht="14.4" customHeight="1">
      <c r="A141" s="39"/>
      <c r="B141" s="40"/>
      <c r="C141" s="228" t="s">
        <v>260</v>
      </c>
      <c r="D141" s="228" t="s">
        <v>172</v>
      </c>
      <c r="E141" s="229" t="s">
        <v>2375</v>
      </c>
      <c r="F141" s="230" t="s">
        <v>2376</v>
      </c>
      <c r="G141" s="231" t="s">
        <v>1337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176</v>
      </c>
      <c r="AT141" s="240" t="s">
        <v>172</v>
      </c>
      <c r="AU141" s="240" t="s">
        <v>79</v>
      </c>
      <c r="AY141" s="18" t="s">
        <v>170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176</v>
      </c>
      <c r="BM141" s="240" t="s">
        <v>2377</v>
      </c>
    </row>
    <row r="142" s="2" customFormat="1">
      <c r="A142" s="39"/>
      <c r="B142" s="40"/>
      <c r="C142" s="41"/>
      <c r="D142" s="244" t="s">
        <v>2339</v>
      </c>
      <c r="E142" s="41"/>
      <c r="F142" s="306" t="s">
        <v>2378</v>
      </c>
      <c r="G142" s="41"/>
      <c r="H142" s="41"/>
      <c r="I142" s="307"/>
      <c r="J142" s="41"/>
      <c r="K142" s="41"/>
      <c r="L142" s="45"/>
      <c r="M142" s="308"/>
      <c r="N142" s="30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2339</v>
      </c>
      <c r="AU142" s="18" t="s">
        <v>79</v>
      </c>
    </row>
    <row r="143" s="2" customFormat="1" ht="14.4" customHeight="1">
      <c r="A143" s="39"/>
      <c r="B143" s="40"/>
      <c r="C143" s="228" t="s">
        <v>264</v>
      </c>
      <c r="D143" s="228" t="s">
        <v>172</v>
      </c>
      <c r="E143" s="229" t="s">
        <v>2379</v>
      </c>
      <c r="F143" s="230" t="s">
        <v>2380</v>
      </c>
      <c r="G143" s="231" t="s">
        <v>1337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176</v>
      </c>
      <c r="AT143" s="240" t="s">
        <v>172</v>
      </c>
      <c r="AU143" s="240" t="s">
        <v>79</v>
      </c>
      <c r="AY143" s="18" t="s">
        <v>170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176</v>
      </c>
      <c r="BM143" s="240" t="s">
        <v>2381</v>
      </c>
    </row>
    <row r="144" s="2" customFormat="1" ht="24.15" customHeight="1">
      <c r="A144" s="39"/>
      <c r="B144" s="40"/>
      <c r="C144" s="228" t="s">
        <v>8</v>
      </c>
      <c r="D144" s="228" t="s">
        <v>172</v>
      </c>
      <c r="E144" s="229" t="s">
        <v>2382</v>
      </c>
      <c r="F144" s="230" t="s">
        <v>2383</v>
      </c>
      <c r="G144" s="231" t="s">
        <v>1337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176</v>
      </c>
      <c r="AT144" s="240" t="s">
        <v>172</v>
      </c>
      <c r="AU144" s="240" t="s">
        <v>79</v>
      </c>
      <c r="AY144" s="18" t="s">
        <v>170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176</v>
      </c>
      <c r="BM144" s="240" t="s">
        <v>2384</v>
      </c>
    </row>
    <row r="145" s="2" customFormat="1" ht="14.4" customHeight="1">
      <c r="A145" s="39"/>
      <c r="B145" s="40"/>
      <c r="C145" s="228" t="s">
        <v>273</v>
      </c>
      <c r="D145" s="228" t="s">
        <v>172</v>
      </c>
      <c r="E145" s="229" t="s">
        <v>2385</v>
      </c>
      <c r="F145" s="230" t="s">
        <v>2386</v>
      </c>
      <c r="G145" s="231" t="s">
        <v>1337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176</v>
      </c>
      <c r="AT145" s="240" t="s">
        <v>172</v>
      </c>
      <c r="AU145" s="240" t="s">
        <v>79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176</v>
      </c>
      <c r="BM145" s="240" t="s">
        <v>2387</v>
      </c>
    </row>
    <row r="146" s="2" customFormat="1">
      <c r="A146" s="39"/>
      <c r="B146" s="40"/>
      <c r="C146" s="41"/>
      <c r="D146" s="244" t="s">
        <v>2339</v>
      </c>
      <c r="E146" s="41"/>
      <c r="F146" s="306" t="s">
        <v>2388</v>
      </c>
      <c r="G146" s="41"/>
      <c r="H146" s="41"/>
      <c r="I146" s="307"/>
      <c r="J146" s="41"/>
      <c r="K146" s="41"/>
      <c r="L146" s="45"/>
      <c r="M146" s="308"/>
      <c r="N146" s="30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2339</v>
      </c>
      <c r="AU146" s="18" t="s">
        <v>79</v>
      </c>
    </row>
    <row r="147" s="2" customFormat="1" ht="14.4" customHeight="1">
      <c r="A147" s="39"/>
      <c r="B147" s="40"/>
      <c r="C147" s="228" t="s">
        <v>277</v>
      </c>
      <c r="D147" s="228" t="s">
        <v>172</v>
      </c>
      <c r="E147" s="229" t="s">
        <v>2389</v>
      </c>
      <c r="F147" s="230" t="s">
        <v>2390</v>
      </c>
      <c r="G147" s="231" t="s">
        <v>175</v>
      </c>
      <c r="H147" s="232">
        <v>30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176</v>
      </c>
      <c r="AT147" s="240" t="s">
        <v>172</v>
      </c>
      <c r="AU147" s="240" t="s">
        <v>79</v>
      </c>
      <c r="AY147" s="18" t="s">
        <v>170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176</v>
      </c>
      <c r="BM147" s="240" t="s">
        <v>2391</v>
      </c>
    </row>
    <row r="148" s="2" customFormat="1" ht="24.15" customHeight="1">
      <c r="A148" s="39"/>
      <c r="B148" s="40"/>
      <c r="C148" s="228" t="s">
        <v>287</v>
      </c>
      <c r="D148" s="228" t="s">
        <v>172</v>
      </c>
      <c r="E148" s="229" t="s">
        <v>2392</v>
      </c>
      <c r="F148" s="230" t="s">
        <v>2393</v>
      </c>
      <c r="G148" s="231" t="s">
        <v>1337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176</v>
      </c>
      <c r="AT148" s="240" t="s">
        <v>172</v>
      </c>
      <c r="AU148" s="240" t="s">
        <v>79</v>
      </c>
      <c r="AY148" s="18" t="s">
        <v>170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176</v>
      </c>
      <c r="BM148" s="240" t="s">
        <v>2394</v>
      </c>
    </row>
    <row r="149" s="2" customFormat="1">
      <c r="A149" s="39"/>
      <c r="B149" s="40"/>
      <c r="C149" s="41"/>
      <c r="D149" s="244" t="s">
        <v>2339</v>
      </c>
      <c r="E149" s="41"/>
      <c r="F149" s="306" t="s">
        <v>2395</v>
      </c>
      <c r="G149" s="41"/>
      <c r="H149" s="41"/>
      <c r="I149" s="307"/>
      <c r="J149" s="41"/>
      <c r="K149" s="41"/>
      <c r="L149" s="45"/>
      <c r="M149" s="308"/>
      <c r="N149" s="30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2339</v>
      </c>
      <c r="AU149" s="18" t="s">
        <v>79</v>
      </c>
    </row>
    <row r="150" s="2" customFormat="1" ht="24.15" customHeight="1">
      <c r="A150" s="39"/>
      <c r="B150" s="40"/>
      <c r="C150" s="228" t="s">
        <v>293</v>
      </c>
      <c r="D150" s="228" t="s">
        <v>172</v>
      </c>
      <c r="E150" s="229" t="s">
        <v>2396</v>
      </c>
      <c r="F150" s="230" t="s">
        <v>2397</v>
      </c>
      <c r="G150" s="231" t="s">
        <v>1337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176</v>
      </c>
      <c r="AT150" s="240" t="s">
        <v>172</v>
      </c>
      <c r="AU150" s="240" t="s">
        <v>79</v>
      </c>
      <c r="AY150" s="18" t="s">
        <v>170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176</v>
      </c>
      <c r="BM150" s="240" t="s">
        <v>2398</v>
      </c>
    </row>
    <row r="151" s="2" customFormat="1" ht="37.8" customHeight="1">
      <c r="A151" s="39"/>
      <c r="B151" s="40"/>
      <c r="C151" s="228" t="s">
        <v>299</v>
      </c>
      <c r="D151" s="228" t="s">
        <v>172</v>
      </c>
      <c r="E151" s="229" t="s">
        <v>2399</v>
      </c>
      <c r="F151" s="230" t="s">
        <v>2400</v>
      </c>
      <c r="G151" s="231" t="s">
        <v>1337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176</v>
      </c>
      <c r="AT151" s="240" t="s">
        <v>172</v>
      </c>
      <c r="AU151" s="240" t="s">
        <v>79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176</v>
      </c>
      <c r="BM151" s="240" t="s">
        <v>2401</v>
      </c>
    </row>
    <row r="152" s="2" customFormat="1">
      <c r="A152" s="39"/>
      <c r="B152" s="40"/>
      <c r="C152" s="41"/>
      <c r="D152" s="244" t="s">
        <v>2339</v>
      </c>
      <c r="E152" s="41"/>
      <c r="F152" s="306" t="s">
        <v>2402</v>
      </c>
      <c r="G152" s="41"/>
      <c r="H152" s="41"/>
      <c r="I152" s="307"/>
      <c r="J152" s="41"/>
      <c r="K152" s="41"/>
      <c r="L152" s="45"/>
      <c r="M152" s="308"/>
      <c r="N152" s="30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2339</v>
      </c>
      <c r="AU152" s="18" t="s">
        <v>79</v>
      </c>
    </row>
    <row r="153" s="2" customFormat="1" ht="14.4" customHeight="1">
      <c r="A153" s="39"/>
      <c r="B153" s="40"/>
      <c r="C153" s="228" t="s">
        <v>7</v>
      </c>
      <c r="D153" s="228" t="s">
        <v>172</v>
      </c>
      <c r="E153" s="229" t="s">
        <v>2403</v>
      </c>
      <c r="F153" s="230" t="s">
        <v>2404</v>
      </c>
      <c r="G153" s="231" t="s">
        <v>2405</v>
      </c>
      <c r="H153" s="232">
        <v>1</v>
      </c>
      <c r="I153" s="233"/>
      <c r="J153" s="234">
        <f>ROUND(I153*H153,2)</f>
        <v>0</v>
      </c>
      <c r="K153" s="235"/>
      <c r="L153" s="45"/>
      <c r="M153" s="301" t="s">
        <v>1</v>
      </c>
      <c r="N153" s="302" t="s">
        <v>44</v>
      </c>
      <c r="O153" s="303"/>
      <c r="P153" s="304">
        <f>O153*H153</f>
        <v>0</v>
      </c>
      <c r="Q153" s="304">
        <v>0</v>
      </c>
      <c r="R153" s="304">
        <f>Q153*H153</f>
        <v>0</v>
      </c>
      <c r="S153" s="304">
        <v>0</v>
      </c>
      <c r="T153" s="30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176</v>
      </c>
      <c r="AT153" s="240" t="s">
        <v>172</v>
      </c>
      <c r="AU153" s="240" t="s">
        <v>79</v>
      </c>
      <c r="AY153" s="18" t="s">
        <v>170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176</v>
      </c>
      <c r="BM153" s="240" t="s">
        <v>2406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anT6W2FR6dDjaHVAKpzCswl7IbR88hl5ePLeOwp/K4W7lnfgwdVXY4tGC5sFjnNeSRgr7r5w2eTmSk2yAm169g==" hashValue="iX1gYA44pGYLEtI3TU0sfncpYE3g0Du6Km4V25kj91arIROLU9icBKCRZgj3nVsx00UBU5J6HfllHuPQy2jfTg==" algorithmName="SHA-512" password="CC35"/>
  <autoFilter ref="C119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2327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2328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2407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26.10.2021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ROUND((SUM(BE120:BE156)),  2)</f>
        <v>0</v>
      </c>
      <c r="G35" s="39"/>
      <c r="H35" s="39"/>
      <c r="I35" s="165">
        <v>0.20999999999999999</v>
      </c>
      <c r="J35" s="164">
        <f>ROUND(((SUM(BE120:BE156))*I35),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ROUND((SUM(BF120:BF156)),  2)</f>
        <v>0</v>
      </c>
      <c r="G36" s="39"/>
      <c r="H36" s="39"/>
      <c r="I36" s="165">
        <v>0.14999999999999999</v>
      </c>
      <c r="J36" s="164">
        <f>ROUND(((SUM(BF120:BF156))*I36),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ROUND((SUM(BG120:BG156)),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ROUND((SUM(BH120:BH156)),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ROUND((SUM(BI120:BI156)),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2327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2328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Vířivý bazén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26.10.2021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Studénka</v>
      </c>
      <c r="G93" s="41"/>
      <c r="H93" s="41"/>
      <c r="I93" s="33" t="s">
        <v>32</v>
      </c>
      <c r="J93" s="37" t="str">
        <f>E23</f>
        <v>Michal Pospíšil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125</v>
      </c>
      <c r="D96" s="186"/>
      <c r="E96" s="186"/>
      <c r="F96" s="186"/>
      <c r="G96" s="186"/>
      <c r="H96" s="186"/>
      <c r="I96" s="186"/>
      <c r="J96" s="187" t="s">
        <v>126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Stavební úpravy a přístavba krytého bazénu ve Studénce, Budovatelská 769, 742 13 Studénka - Butovice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122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2327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2328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02 - Vířivý bazén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26.10.2021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E17</f>
        <v>Město Studénka</v>
      </c>
      <c r="G116" s="41"/>
      <c r="H116" s="41"/>
      <c r="I116" s="33" t="s">
        <v>32</v>
      </c>
      <c r="J116" s="37" t="str">
        <f>E23</f>
        <v>Michal Pospíšil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IF(E20="","",E20)</f>
        <v>Vyplň údaj</v>
      </c>
      <c r="G117" s="41"/>
      <c r="H117" s="41"/>
      <c r="I117" s="33" t="s">
        <v>37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156</v>
      </c>
      <c r="D119" s="203" t="s">
        <v>64</v>
      </c>
      <c r="E119" s="203" t="s">
        <v>60</v>
      </c>
      <c r="F119" s="203" t="s">
        <v>61</v>
      </c>
      <c r="G119" s="203" t="s">
        <v>157</v>
      </c>
      <c r="H119" s="203" t="s">
        <v>158</v>
      </c>
      <c r="I119" s="203" t="s">
        <v>159</v>
      </c>
      <c r="J119" s="204" t="s">
        <v>126</v>
      </c>
      <c r="K119" s="205" t="s">
        <v>160</v>
      </c>
      <c r="L119" s="206"/>
      <c r="M119" s="101" t="s">
        <v>1</v>
      </c>
      <c r="N119" s="102" t="s">
        <v>43</v>
      </c>
      <c r="O119" s="102" t="s">
        <v>161</v>
      </c>
      <c r="P119" s="102" t="s">
        <v>162</v>
      </c>
      <c r="Q119" s="102" t="s">
        <v>163</v>
      </c>
      <c r="R119" s="102" t="s">
        <v>164</v>
      </c>
      <c r="S119" s="102" t="s">
        <v>165</v>
      </c>
      <c r="T119" s="103" t="s">
        <v>166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167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SUM(P121:P156)</f>
        <v>0</v>
      </c>
      <c r="Q120" s="105"/>
      <c r="R120" s="209">
        <f>SUM(R121:R156)</f>
        <v>0</v>
      </c>
      <c r="S120" s="105"/>
      <c r="T120" s="210">
        <f>SUM(T121:T156)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78</v>
      </c>
      <c r="AU120" s="18" t="s">
        <v>128</v>
      </c>
      <c r="BK120" s="211">
        <f>SUM(BK121:BK156)</f>
        <v>0</v>
      </c>
    </row>
    <row r="121" s="2" customFormat="1" ht="49.05" customHeight="1">
      <c r="A121" s="39"/>
      <c r="B121" s="40"/>
      <c r="C121" s="228" t="s">
        <v>87</v>
      </c>
      <c r="D121" s="228" t="s">
        <v>172</v>
      </c>
      <c r="E121" s="229" t="s">
        <v>2408</v>
      </c>
      <c r="F121" s="230" t="s">
        <v>2409</v>
      </c>
      <c r="G121" s="231" t="s">
        <v>1337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44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176</v>
      </c>
      <c r="AT121" s="240" t="s">
        <v>172</v>
      </c>
      <c r="AU121" s="240" t="s">
        <v>79</v>
      </c>
      <c r="AY121" s="18" t="s">
        <v>170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87</v>
      </c>
      <c r="BK121" s="241">
        <f>ROUND(I121*H121,2)</f>
        <v>0</v>
      </c>
      <c r="BL121" s="18" t="s">
        <v>176</v>
      </c>
      <c r="BM121" s="240" t="s">
        <v>2410</v>
      </c>
    </row>
    <row r="122" s="2" customFormat="1">
      <c r="A122" s="39"/>
      <c r="B122" s="40"/>
      <c r="C122" s="41"/>
      <c r="D122" s="244" t="s">
        <v>2339</v>
      </c>
      <c r="E122" s="41"/>
      <c r="F122" s="306" t="s">
        <v>2411</v>
      </c>
      <c r="G122" s="41"/>
      <c r="H122" s="41"/>
      <c r="I122" s="307"/>
      <c r="J122" s="41"/>
      <c r="K122" s="41"/>
      <c r="L122" s="45"/>
      <c r="M122" s="308"/>
      <c r="N122" s="309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2339</v>
      </c>
      <c r="AU122" s="18" t="s">
        <v>79</v>
      </c>
    </row>
    <row r="123" s="2" customFormat="1" ht="14.4" customHeight="1">
      <c r="A123" s="39"/>
      <c r="B123" s="40"/>
      <c r="C123" s="228" t="s">
        <v>89</v>
      </c>
      <c r="D123" s="228" t="s">
        <v>172</v>
      </c>
      <c r="E123" s="229" t="s">
        <v>2412</v>
      </c>
      <c r="F123" s="230" t="s">
        <v>2413</v>
      </c>
      <c r="G123" s="231" t="s">
        <v>1337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44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176</v>
      </c>
      <c r="AT123" s="240" t="s">
        <v>172</v>
      </c>
      <c r="AU123" s="240" t="s">
        <v>79</v>
      </c>
      <c r="AY123" s="18" t="s">
        <v>170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87</v>
      </c>
      <c r="BK123" s="241">
        <f>ROUND(I123*H123,2)</f>
        <v>0</v>
      </c>
      <c r="BL123" s="18" t="s">
        <v>176</v>
      </c>
      <c r="BM123" s="240" t="s">
        <v>2414</v>
      </c>
    </row>
    <row r="124" s="2" customFormat="1">
      <c r="A124" s="39"/>
      <c r="B124" s="40"/>
      <c r="C124" s="41"/>
      <c r="D124" s="244" t="s">
        <v>2339</v>
      </c>
      <c r="E124" s="41"/>
      <c r="F124" s="306" t="s">
        <v>2415</v>
      </c>
      <c r="G124" s="41"/>
      <c r="H124" s="41"/>
      <c r="I124" s="307"/>
      <c r="J124" s="41"/>
      <c r="K124" s="41"/>
      <c r="L124" s="45"/>
      <c r="M124" s="308"/>
      <c r="N124" s="309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2339</v>
      </c>
      <c r="AU124" s="18" t="s">
        <v>79</v>
      </c>
    </row>
    <row r="125" s="2" customFormat="1" ht="14.4" customHeight="1">
      <c r="A125" s="39"/>
      <c r="B125" s="40"/>
      <c r="C125" s="228" t="s">
        <v>189</v>
      </c>
      <c r="D125" s="228" t="s">
        <v>172</v>
      </c>
      <c r="E125" s="229" t="s">
        <v>2416</v>
      </c>
      <c r="F125" s="230" t="s">
        <v>2337</v>
      </c>
      <c r="G125" s="231" t="s">
        <v>329</v>
      </c>
      <c r="H125" s="232">
        <v>530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44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176</v>
      </c>
      <c r="AT125" s="240" t="s">
        <v>172</v>
      </c>
      <c r="AU125" s="240" t="s">
        <v>79</v>
      </c>
      <c r="AY125" s="18" t="s">
        <v>170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87</v>
      </c>
      <c r="BK125" s="241">
        <f>ROUND(I125*H125,2)</f>
        <v>0</v>
      </c>
      <c r="BL125" s="18" t="s">
        <v>176</v>
      </c>
      <c r="BM125" s="240" t="s">
        <v>2417</v>
      </c>
    </row>
    <row r="126" s="2" customFormat="1" ht="24.15" customHeight="1">
      <c r="A126" s="39"/>
      <c r="B126" s="40"/>
      <c r="C126" s="228" t="s">
        <v>176</v>
      </c>
      <c r="D126" s="228" t="s">
        <v>172</v>
      </c>
      <c r="E126" s="229" t="s">
        <v>2418</v>
      </c>
      <c r="F126" s="230" t="s">
        <v>2342</v>
      </c>
      <c r="G126" s="231" t="s">
        <v>1337</v>
      </c>
      <c r="H126" s="232">
        <v>2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44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176</v>
      </c>
      <c r="AT126" s="240" t="s">
        <v>172</v>
      </c>
      <c r="AU126" s="240" t="s">
        <v>79</v>
      </c>
      <c r="AY126" s="18" t="s">
        <v>170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87</v>
      </c>
      <c r="BK126" s="241">
        <f>ROUND(I126*H126,2)</f>
        <v>0</v>
      </c>
      <c r="BL126" s="18" t="s">
        <v>176</v>
      </c>
      <c r="BM126" s="240" t="s">
        <v>2419</v>
      </c>
    </row>
    <row r="127" s="2" customFormat="1">
      <c r="A127" s="39"/>
      <c r="B127" s="40"/>
      <c r="C127" s="41"/>
      <c r="D127" s="244" t="s">
        <v>2339</v>
      </c>
      <c r="E127" s="41"/>
      <c r="F127" s="306" t="s">
        <v>2348</v>
      </c>
      <c r="G127" s="41"/>
      <c r="H127" s="41"/>
      <c r="I127" s="307"/>
      <c r="J127" s="41"/>
      <c r="K127" s="41"/>
      <c r="L127" s="45"/>
      <c r="M127" s="308"/>
      <c r="N127" s="309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2339</v>
      </c>
      <c r="AU127" s="18" t="s">
        <v>79</v>
      </c>
    </row>
    <row r="128" s="2" customFormat="1" ht="24.15" customHeight="1">
      <c r="A128" s="39"/>
      <c r="B128" s="40"/>
      <c r="C128" s="228" t="s">
        <v>206</v>
      </c>
      <c r="D128" s="228" t="s">
        <v>172</v>
      </c>
      <c r="E128" s="229" t="s">
        <v>2420</v>
      </c>
      <c r="F128" s="230" t="s">
        <v>2342</v>
      </c>
      <c r="G128" s="231" t="s">
        <v>1337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176</v>
      </c>
      <c r="AT128" s="240" t="s">
        <v>172</v>
      </c>
      <c r="AU128" s="240" t="s">
        <v>79</v>
      </c>
      <c r="AY128" s="18" t="s">
        <v>170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87</v>
      </c>
      <c r="BK128" s="241">
        <f>ROUND(I128*H128,2)</f>
        <v>0</v>
      </c>
      <c r="BL128" s="18" t="s">
        <v>176</v>
      </c>
      <c r="BM128" s="240" t="s">
        <v>2421</v>
      </c>
    </row>
    <row r="129" s="2" customFormat="1">
      <c r="A129" s="39"/>
      <c r="B129" s="40"/>
      <c r="C129" s="41"/>
      <c r="D129" s="244" t="s">
        <v>2339</v>
      </c>
      <c r="E129" s="41"/>
      <c r="F129" s="306" t="s">
        <v>2422</v>
      </c>
      <c r="G129" s="41"/>
      <c r="H129" s="41"/>
      <c r="I129" s="307"/>
      <c r="J129" s="41"/>
      <c r="K129" s="41"/>
      <c r="L129" s="45"/>
      <c r="M129" s="308"/>
      <c r="N129" s="30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2339</v>
      </c>
      <c r="AU129" s="18" t="s">
        <v>79</v>
      </c>
    </row>
    <row r="130" s="2" customFormat="1" ht="14.4" customHeight="1">
      <c r="A130" s="39"/>
      <c r="B130" s="40"/>
      <c r="C130" s="228" t="s">
        <v>213</v>
      </c>
      <c r="D130" s="228" t="s">
        <v>172</v>
      </c>
      <c r="E130" s="229" t="s">
        <v>2423</v>
      </c>
      <c r="F130" s="230" t="s">
        <v>2350</v>
      </c>
      <c r="G130" s="231" t="s">
        <v>1337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44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176</v>
      </c>
      <c r="AT130" s="240" t="s">
        <v>172</v>
      </c>
      <c r="AU130" s="240" t="s">
        <v>79</v>
      </c>
      <c r="AY130" s="18" t="s">
        <v>170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176</v>
      </c>
      <c r="BM130" s="240" t="s">
        <v>2424</v>
      </c>
    </row>
    <row r="131" s="2" customFormat="1">
      <c r="A131" s="39"/>
      <c r="B131" s="40"/>
      <c r="C131" s="41"/>
      <c r="D131" s="244" t="s">
        <v>2339</v>
      </c>
      <c r="E131" s="41"/>
      <c r="F131" s="306" t="s">
        <v>2352</v>
      </c>
      <c r="G131" s="41"/>
      <c r="H131" s="41"/>
      <c r="I131" s="307"/>
      <c r="J131" s="41"/>
      <c r="K131" s="41"/>
      <c r="L131" s="45"/>
      <c r="M131" s="308"/>
      <c r="N131" s="30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2339</v>
      </c>
      <c r="AU131" s="18" t="s">
        <v>79</v>
      </c>
    </row>
    <row r="132" s="2" customFormat="1" ht="14.4" customHeight="1">
      <c r="A132" s="39"/>
      <c r="B132" s="40"/>
      <c r="C132" s="228" t="s">
        <v>226</v>
      </c>
      <c r="D132" s="228" t="s">
        <v>172</v>
      </c>
      <c r="E132" s="229" t="s">
        <v>2353</v>
      </c>
      <c r="F132" s="230" t="s">
        <v>2354</v>
      </c>
      <c r="G132" s="231" t="s">
        <v>1337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176</v>
      </c>
      <c r="AT132" s="240" t="s">
        <v>172</v>
      </c>
      <c r="AU132" s="240" t="s">
        <v>79</v>
      </c>
      <c r="AY132" s="18" t="s">
        <v>170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176</v>
      </c>
      <c r="BM132" s="240" t="s">
        <v>2425</v>
      </c>
    </row>
    <row r="133" s="2" customFormat="1">
      <c r="A133" s="39"/>
      <c r="B133" s="40"/>
      <c r="C133" s="41"/>
      <c r="D133" s="244" t="s">
        <v>2339</v>
      </c>
      <c r="E133" s="41"/>
      <c r="F133" s="306" t="s">
        <v>2356</v>
      </c>
      <c r="G133" s="41"/>
      <c r="H133" s="41"/>
      <c r="I133" s="307"/>
      <c r="J133" s="41"/>
      <c r="K133" s="41"/>
      <c r="L133" s="45"/>
      <c r="M133" s="308"/>
      <c r="N133" s="30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2339</v>
      </c>
      <c r="AU133" s="18" t="s">
        <v>79</v>
      </c>
    </row>
    <row r="134" s="2" customFormat="1" ht="14.4" customHeight="1">
      <c r="A134" s="39"/>
      <c r="B134" s="40"/>
      <c r="C134" s="228" t="s">
        <v>233</v>
      </c>
      <c r="D134" s="228" t="s">
        <v>172</v>
      </c>
      <c r="E134" s="229" t="s">
        <v>2426</v>
      </c>
      <c r="F134" s="230" t="s">
        <v>2358</v>
      </c>
      <c r="G134" s="231" t="s">
        <v>1337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176</v>
      </c>
      <c r="AT134" s="240" t="s">
        <v>172</v>
      </c>
      <c r="AU134" s="240" t="s">
        <v>79</v>
      </c>
      <c r="AY134" s="18" t="s">
        <v>170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176</v>
      </c>
      <c r="BM134" s="240" t="s">
        <v>2427</v>
      </c>
    </row>
    <row r="135" s="2" customFormat="1">
      <c r="A135" s="39"/>
      <c r="B135" s="40"/>
      <c r="C135" s="41"/>
      <c r="D135" s="244" t="s">
        <v>2339</v>
      </c>
      <c r="E135" s="41"/>
      <c r="F135" s="306" t="s">
        <v>2428</v>
      </c>
      <c r="G135" s="41"/>
      <c r="H135" s="41"/>
      <c r="I135" s="307"/>
      <c r="J135" s="41"/>
      <c r="K135" s="41"/>
      <c r="L135" s="45"/>
      <c r="M135" s="308"/>
      <c r="N135" s="30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2339</v>
      </c>
      <c r="AU135" s="18" t="s">
        <v>79</v>
      </c>
    </row>
    <row r="136" s="2" customFormat="1" ht="14.4" customHeight="1">
      <c r="A136" s="39"/>
      <c r="B136" s="40"/>
      <c r="C136" s="228" t="s">
        <v>240</v>
      </c>
      <c r="D136" s="228" t="s">
        <v>172</v>
      </c>
      <c r="E136" s="229" t="s">
        <v>2360</v>
      </c>
      <c r="F136" s="230" t="s">
        <v>2361</v>
      </c>
      <c r="G136" s="231" t="s">
        <v>1337</v>
      </c>
      <c r="H136" s="232">
        <v>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176</v>
      </c>
      <c r="AT136" s="240" t="s">
        <v>172</v>
      </c>
      <c r="AU136" s="240" t="s">
        <v>79</v>
      </c>
      <c r="AY136" s="18" t="s">
        <v>170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87</v>
      </c>
      <c r="BK136" s="241">
        <f>ROUND(I136*H136,2)</f>
        <v>0</v>
      </c>
      <c r="BL136" s="18" t="s">
        <v>176</v>
      </c>
      <c r="BM136" s="240" t="s">
        <v>2429</v>
      </c>
    </row>
    <row r="137" s="2" customFormat="1">
      <c r="A137" s="39"/>
      <c r="B137" s="40"/>
      <c r="C137" s="41"/>
      <c r="D137" s="244" t="s">
        <v>2339</v>
      </c>
      <c r="E137" s="41"/>
      <c r="F137" s="306" t="s">
        <v>2363</v>
      </c>
      <c r="G137" s="41"/>
      <c r="H137" s="41"/>
      <c r="I137" s="307"/>
      <c r="J137" s="41"/>
      <c r="K137" s="41"/>
      <c r="L137" s="45"/>
      <c r="M137" s="308"/>
      <c r="N137" s="309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2339</v>
      </c>
      <c r="AU137" s="18" t="s">
        <v>79</v>
      </c>
    </row>
    <row r="138" s="2" customFormat="1" ht="14.4" customHeight="1">
      <c r="A138" s="39"/>
      <c r="B138" s="40"/>
      <c r="C138" s="228" t="s">
        <v>247</v>
      </c>
      <c r="D138" s="228" t="s">
        <v>172</v>
      </c>
      <c r="E138" s="229" t="s">
        <v>2364</v>
      </c>
      <c r="F138" s="230" t="s">
        <v>2365</v>
      </c>
      <c r="G138" s="231" t="s">
        <v>1337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44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176</v>
      </c>
      <c r="AT138" s="240" t="s">
        <v>172</v>
      </c>
      <c r="AU138" s="240" t="s">
        <v>79</v>
      </c>
      <c r="AY138" s="18" t="s">
        <v>170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87</v>
      </c>
      <c r="BK138" s="241">
        <f>ROUND(I138*H138,2)</f>
        <v>0</v>
      </c>
      <c r="BL138" s="18" t="s">
        <v>176</v>
      </c>
      <c r="BM138" s="240" t="s">
        <v>2430</v>
      </c>
    </row>
    <row r="139" s="2" customFormat="1" ht="24.15" customHeight="1">
      <c r="A139" s="39"/>
      <c r="B139" s="40"/>
      <c r="C139" s="228" t="s">
        <v>251</v>
      </c>
      <c r="D139" s="228" t="s">
        <v>172</v>
      </c>
      <c r="E139" s="229" t="s">
        <v>2367</v>
      </c>
      <c r="F139" s="230" t="s">
        <v>2368</v>
      </c>
      <c r="G139" s="231" t="s">
        <v>1337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44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176</v>
      </c>
      <c r="AT139" s="240" t="s">
        <v>172</v>
      </c>
      <c r="AU139" s="240" t="s">
        <v>79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176</v>
      </c>
      <c r="BM139" s="240" t="s">
        <v>2431</v>
      </c>
    </row>
    <row r="140" s="2" customFormat="1">
      <c r="A140" s="39"/>
      <c r="B140" s="40"/>
      <c r="C140" s="41"/>
      <c r="D140" s="244" t="s">
        <v>2339</v>
      </c>
      <c r="E140" s="41"/>
      <c r="F140" s="306" t="s">
        <v>2432</v>
      </c>
      <c r="G140" s="41"/>
      <c r="H140" s="41"/>
      <c r="I140" s="307"/>
      <c r="J140" s="41"/>
      <c r="K140" s="41"/>
      <c r="L140" s="45"/>
      <c r="M140" s="308"/>
      <c r="N140" s="30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2339</v>
      </c>
      <c r="AU140" s="18" t="s">
        <v>79</v>
      </c>
    </row>
    <row r="141" s="2" customFormat="1" ht="24.15" customHeight="1">
      <c r="A141" s="39"/>
      <c r="B141" s="40"/>
      <c r="C141" s="228" t="s">
        <v>255</v>
      </c>
      <c r="D141" s="228" t="s">
        <v>172</v>
      </c>
      <c r="E141" s="229" t="s">
        <v>2433</v>
      </c>
      <c r="F141" s="230" t="s">
        <v>2434</v>
      </c>
      <c r="G141" s="231" t="s">
        <v>1337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176</v>
      </c>
      <c r="AT141" s="240" t="s">
        <v>172</v>
      </c>
      <c r="AU141" s="240" t="s">
        <v>79</v>
      </c>
      <c r="AY141" s="18" t="s">
        <v>170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176</v>
      </c>
      <c r="BM141" s="240" t="s">
        <v>2435</v>
      </c>
    </row>
    <row r="142" s="2" customFormat="1">
      <c r="A142" s="39"/>
      <c r="B142" s="40"/>
      <c r="C142" s="41"/>
      <c r="D142" s="244" t="s">
        <v>2339</v>
      </c>
      <c r="E142" s="41"/>
      <c r="F142" s="306" t="s">
        <v>2436</v>
      </c>
      <c r="G142" s="41"/>
      <c r="H142" s="41"/>
      <c r="I142" s="307"/>
      <c r="J142" s="41"/>
      <c r="K142" s="41"/>
      <c r="L142" s="45"/>
      <c r="M142" s="308"/>
      <c r="N142" s="30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2339</v>
      </c>
      <c r="AU142" s="18" t="s">
        <v>79</v>
      </c>
    </row>
    <row r="143" s="2" customFormat="1" ht="14.4" customHeight="1">
      <c r="A143" s="39"/>
      <c r="B143" s="40"/>
      <c r="C143" s="228" t="s">
        <v>260</v>
      </c>
      <c r="D143" s="228" t="s">
        <v>172</v>
      </c>
      <c r="E143" s="229" t="s">
        <v>2437</v>
      </c>
      <c r="F143" s="230" t="s">
        <v>2380</v>
      </c>
      <c r="G143" s="231" t="s">
        <v>1337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176</v>
      </c>
      <c r="AT143" s="240" t="s">
        <v>172</v>
      </c>
      <c r="AU143" s="240" t="s">
        <v>79</v>
      </c>
      <c r="AY143" s="18" t="s">
        <v>170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176</v>
      </c>
      <c r="BM143" s="240" t="s">
        <v>2438</v>
      </c>
    </row>
    <row r="144" s="2" customFormat="1" ht="24.15" customHeight="1">
      <c r="A144" s="39"/>
      <c r="B144" s="40"/>
      <c r="C144" s="228" t="s">
        <v>264</v>
      </c>
      <c r="D144" s="228" t="s">
        <v>172</v>
      </c>
      <c r="E144" s="229" t="s">
        <v>2439</v>
      </c>
      <c r="F144" s="230" t="s">
        <v>2440</v>
      </c>
      <c r="G144" s="231" t="s">
        <v>1337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176</v>
      </c>
      <c r="AT144" s="240" t="s">
        <v>172</v>
      </c>
      <c r="AU144" s="240" t="s">
        <v>79</v>
      </c>
      <c r="AY144" s="18" t="s">
        <v>170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176</v>
      </c>
      <c r="BM144" s="240" t="s">
        <v>2441</v>
      </c>
    </row>
    <row r="145" s="2" customFormat="1" ht="14.4" customHeight="1">
      <c r="A145" s="39"/>
      <c r="B145" s="40"/>
      <c r="C145" s="228" t="s">
        <v>8</v>
      </c>
      <c r="D145" s="228" t="s">
        <v>172</v>
      </c>
      <c r="E145" s="229" t="s">
        <v>2442</v>
      </c>
      <c r="F145" s="230" t="s">
        <v>2443</v>
      </c>
      <c r="G145" s="231" t="s">
        <v>1337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176</v>
      </c>
      <c r="AT145" s="240" t="s">
        <v>172</v>
      </c>
      <c r="AU145" s="240" t="s">
        <v>79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176</v>
      </c>
      <c r="BM145" s="240" t="s">
        <v>2444</v>
      </c>
    </row>
    <row r="146" s="2" customFormat="1" ht="14.4" customHeight="1">
      <c r="A146" s="39"/>
      <c r="B146" s="40"/>
      <c r="C146" s="228" t="s">
        <v>273</v>
      </c>
      <c r="D146" s="228" t="s">
        <v>172</v>
      </c>
      <c r="E146" s="229" t="s">
        <v>2445</v>
      </c>
      <c r="F146" s="230" t="s">
        <v>2446</v>
      </c>
      <c r="G146" s="231" t="s">
        <v>1337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176</v>
      </c>
      <c r="AT146" s="240" t="s">
        <v>172</v>
      </c>
      <c r="AU146" s="240" t="s">
        <v>79</v>
      </c>
      <c r="AY146" s="18" t="s">
        <v>170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176</v>
      </c>
      <c r="BM146" s="240" t="s">
        <v>2447</v>
      </c>
    </row>
    <row r="147" s="2" customFormat="1" ht="14.4" customHeight="1">
      <c r="A147" s="39"/>
      <c r="B147" s="40"/>
      <c r="C147" s="228" t="s">
        <v>277</v>
      </c>
      <c r="D147" s="228" t="s">
        <v>172</v>
      </c>
      <c r="E147" s="229" t="s">
        <v>2448</v>
      </c>
      <c r="F147" s="230" t="s">
        <v>2449</v>
      </c>
      <c r="G147" s="231" t="s">
        <v>590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176</v>
      </c>
      <c r="AT147" s="240" t="s">
        <v>172</v>
      </c>
      <c r="AU147" s="240" t="s">
        <v>79</v>
      </c>
      <c r="AY147" s="18" t="s">
        <v>170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176</v>
      </c>
      <c r="BM147" s="240" t="s">
        <v>2450</v>
      </c>
    </row>
    <row r="148" s="2" customFormat="1">
      <c r="A148" s="39"/>
      <c r="B148" s="40"/>
      <c r="C148" s="41"/>
      <c r="D148" s="244" t="s">
        <v>2339</v>
      </c>
      <c r="E148" s="41"/>
      <c r="F148" s="306" t="s">
        <v>2451</v>
      </c>
      <c r="G148" s="41"/>
      <c r="H148" s="41"/>
      <c r="I148" s="307"/>
      <c r="J148" s="41"/>
      <c r="K148" s="41"/>
      <c r="L148" s="45"/>
      <c r="M148" s="308"/>
      <c r="N148" s="30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2339</v>
      </c>
      <c r="AU148" s="18" t="s">
        <v>79</v>
      </c>
    </row>
    <row r="149" s="2" customFormat="1" ht="14.4" customHeight="1">
      <c r="A149" s="39"/>
      <c r="B149" s="40"/>
      <c r="C149" s="228" t="s">
        <v>287</v>
      </c>
      <c r="D149" s="228" t="s">
        <v>172</v>
      </c>
      <c r="E149" s="229" t="s">
        <v>2452</v>
      </c>
      <c r="F149" s="230" t="s">
        <v>2453</v>
      </c>
      <c r="G149" s="231" t="s">
        <v>590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176</v>
      </c>
      <c r="AT149" s="240" t="s">
        <v>172</v>
      </c>
      <c r="AU149" s="240" t="s">
        <v>79</v>
      </c>
      <c r="AY149" s="18" t="s">
        <v>170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176</v>
      </c>
      <c r="BM149" s="240" t="s">
        <v>2454</v>
      </c>
    </row>
    <row r="150" s="2" customFormat="1" ht="14.4" customHeight="1">
      <c r="A150" s="39"/>
      <c r="B150" s="40"/>
      <c r="C150" s="228" t="s">
        <v>293</v>
      </c>
      <c r="D150" s="228" t="s">
        <v>172</v>
      </c>
      <c r="E150" s="229" t="s">
        <v>2455</v>
      </c>
      <c r="F150" s="230" t="s">
        <v>2456</v>
      </c>
      <c r="G150" s="231" t="s">
        <v>1337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176</v>
      </c>
      <c r="AT150" s="240" t="s">
        <v>172</v>
      </c>
      <c r="AU150" s="240" t="s">
        <v>79</v>
      </c>
      <c r="AY150" s="18" t="s">
        <v>170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176</v>
      </c>
      <c r="BM150" s="240" t="s">
        <v>2457</v>
      </c>
    </row>
    <row r="151" s="2" customFormat="1">
      <c r="A151" s="39"/>
      <c r="B151" s="40"/>
      <c r="C151" s="41"/>
      <c r="D151" s="244" t="s">
        <v>2339</v>
      </c>
      <c r="E151" s="41"/>
      <c r="F151" s="306" t="s">
        <v>2458</v>
      </c>
      <c r="G151" s="41"/>
      <c r="H151" s="41"/>
      <c r="I151" s="307"/>
      <c r="J151" s="41"/>
      <c r="K151" s="41"/>
      <c r="L151" s="45"/>
      <c r="M151" s="308"/>
      <c r="N151" s="30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2339</v>
      </c>
      <c r="AU151" s="18" t="s">
        <v>79</v>
      </c>
    </row>
    <row r="152" s="2" customFormat="1" ht="24.15" customHeight="1">
      <c r="A152" s="39"/>
      <c r="B152" s="40"/>
      <c r="C152" s="228" t="s">
        <v>299</v>
      </c>
      <c r="D152" s="228" t="s">
        <v>172</v>
      </c>
      <c r="E152" s="229" t="s">
        <v>2459</v>
      </c>
      <c r="F152" s="230" t="s">
        <v>2460</v>
      </c>
      <c r="G152" s="231" t="s">
        <v>1337</v>
      </c>
      <c r="H152" s="232">
        <v>2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176</v>
      </c>
      <c r="AT152" s="240" t="s">
        <v>172</v>
      </c>
      <c r="AU152" s="240" t="s">
        <v>79</v>
      </c>
      <c r="AY152" s="18" t="s">
        <v>170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176</v>
      </c>
      <c r="BM152" s="240" t="s">
        <v>2461</v>
      </c>
    </row>
    <row r="153" s="2" customFormat="1" ht="24.15" customHeight="1">
      <c r="A153" s="39"/>
      <c r="B153" s="40"/>
      <c r="C153" s="228" t="s">
        <v>7</v>
      </c>
      <c r="D153" s="228" t="s">
        <v>172</v>
      </c>
      <c r="E153" s="229" t="s">
        <v>2462</v>
      </c>
      <c r="F153" s="230" t="s">
        <v>2397</v>
      </c>
      <c r="G153" s="231" t="s">
        <v>1337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176</v>
      </c>
      <c r="AT153" s="240" t="s">
        <v>172</v>
      </c>
      <c r="AU153" s="240" t="s">
        <v>79</v>
      </c>
      <c r="AY153" s="18" t="s">
        <v>170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176</v>
      </c>
      <c r="BM153" s="240" t="s">
        <v>2463</v>
      </c>
    </row>
    <row r="154" s="2" customFormat="1" ht="37.8" customHeight="1">
      <c r="A154" s="39"/>
      <c r="B154" s="40"/>
      <c r="C154" s="228" t="s">
        <v>311</v>
      </c>
      <c r="D154" s="228" t="s">
        <v>172</v>
      </c>
      <c r="E154" s="229" t="s">
        <v>2464</v>
      </c>
      <c r="F154" s="230" t="s">
        <v>2400</v>
      </c>
      <c r="G154" s="231" t="s">
        <v>1337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176</v>
      </c>
      <c r="AT154" s="240" t="s">
        <v>172</v>
      </c>
      <c r="AU154" s="240" t="s">
        <v>79</v>
      </c>
      <c r="AY154" s="18" t="s">
        <v>170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176</v>
      </c>
      <c r="BM154" s="240" t="s">
        <v>2465</v>
      </c>
    </row>
    <row r="155" s="2" customFormat="1">
      <c r="A155" s="39"/>
      <c r="B155" s="40"/>
      <c r="C155" s="41"/>
      <c r="D155" s="244" t="s">
        <v>2339</v>
      </c>
      <c r="E155" s="41"/>
      <c r="F155" s="306" t="s">
        <v>2466</v>
      </c>
      <c r="G155" s="41"/>
      <c r="H155" s="41"/>
      <c r="I155" s="307"/>
      <c r="J155" s="41"/>
      <c r="K155" s="41"/>
      <c r="L155" s="45"/>
      <c r="M155" s="308"/>
      <c r="N155" s="30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2339</v>
      </c>
      <c r="AU155" s="18" t="s">
        <v>79</v>
      </c>
    </row>
    <row r="156" s="2" customFormat="1" ht="14.4" customHeight="1">
      <c r="A156" s="39"/>
      <c r="B156" s="40"/>
      <c r="C156" s="228" t="s">
        <v>317</v>
      </c>
      <c r="D156" s="228" t="s">
        <v>172</v>
      </c>
      <c r="E156" s="229" t="s">
        <v>2467</v>
      </c>
      <c r="F156" s="230" t="s">
        <v>2404</v>
      </c>
      <c r="G156" s="231" t="s">
        <v>2405</v>
      </c>
      <c r="H156" s="232">
        <v>1</v>
      </c>
      <c r="I156" s="233"/>
      <c r="J156" s="234">
        <f>ROUND(I156*H156,2)</f>
        <v>0</v>
      </c>
      <c r="K156" s="235"/>
      <c r="L156" s="45"/>
      <c r="M156" s="301" t="s">
        <v>1</v>
      </c>
      <c r="N156" s="302" t="s">
        <v>44</v>
      </c>
      <c r="O156" s="303"/>
      <c r="P156" s="304">
        <f>O156*H156</f>
        <v>0</v>
      </c>
      <c r="Q156" s="304">
        <v>0</v>
      </c>
      <c r="R156" s="304">
        <f>Q156*H156</f>
        <v>0</v>
      </c>
      <c r="S156" s="304">
        <v>0</v>
      </c>
      <c r="T156" s="30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176</v>
      </c>
      <c r="AT156" s="240" t="s">
        <v>172</v>
      </c>
      <c r="AU156" s="240" t="s">
        <v>79</v>
      </c>
      <c r="AY156" s="18" t="s">
        <v>170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176</v>
      </c>
      <c r="BM156" s="240" t="s">
        <v>2468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j/BF5YFoh4SvGB6Lr9AVzVCqlhNCwGh6dFGnh9jfFHXJLUqrWbxOQsdl7ZiPXycDdMOItZtK3IyFsnQX8G+pgg==" hashValue="l5rRCQhnu/yE1qdeaTgdWRG1zPh/n4SESJx+aKq2b9aqRtMxvOSfUUerp1GOThlx0ep6xtBuAjVm3nhN6PZzeg==" algorithmName="SHA-512" password="CC35"/>
  <autoFilter ref="C119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2469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ROUND((SUM(BE122:BE168)),  2)</f>
        <v>0</v>
      </c>
      <c r="G33" s="39"/>
      <c r="H33" s="39"/>
      <c r="I33" s="165">
        <v>0.20999999999999999</v>
      </c>
      <c r="J33" s="164">
        <f>ROUND(((SUM(BE122:BE168))*I33),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ROUND((SUM(BF122:BF168)),  2)</f>
        <v>0</v>
      </c>
      <c r="G34" s="39"/>
      <c r="H34" s="39"/>
      <c r="I34" s="165">
        <v>0.14999999999999999</v>
      </c>
      <c r="J34" s="164">
        <f>ROUND(((SUM(BF122:BF168))*I34),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ROUND((SUM(BG122:BG168)),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ROUND((SUM(BH122:BH168)),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ROUND((SUM(BI122:BI168)),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SO04 - Zdravotechnická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2470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2471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2317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2472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2473</v>
      </c>
      <c r="E101" s="197"/>
      <c r="F101" s="197"/>
      <c r="G101" s="197"/>
      <c r="H101" s="197"/>
      <c r="I101" s="197"/>
      <c r="J101" s="198">
        <f>J150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2474</v>
      </c>
      <c r="E102" s="197"/>
      <c r="F102" s="197"/>
      <c r="G102" s="197"/>
      <c r="H102" s="197"/>
      <c r="I102" s="197"/>
      <c r="J102" s="198">
        <f>J161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Stavební úpravy a přístavba krytého bazénu ve Studénce, Budovatelská 769, 742 13 Studénka - Butovice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SO04 - Zdravotechnická 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26.10.2021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Studénka</v>
      </c>
      <c r="G118" s="41"/>
      <c r="H118" s="41"/>
      <c r="I118" s="33" t="s">
        <v>32</v>
      </c>
      <c r="J118" s="37" t="str">
        <f>E21</f>
        <v>Michal Pospíšil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156</v>
      </c>
      <c r="D121" s="203" t="s">
        <v>64</v>
      </c>
      <c r="E121" s="203" t="s">
        <v>60</v>
      </c>
      <c r="F121" s="203" t="s">
        <v>61</v>
      </c>
      <c r="G121" s="203" t="s">
        <v>157</v>
      </c>
      <c r="H121" s="203" t="s">
        <v>158</v>
      </c>
      <c r="I121" s="203" t="s">
        <v>159</v>
      </c>
      <c r="J121" s="204" t="s">
        <v>126</v>
      </c>
      <c r="K121" s="205" t="s">
        <v>160</v>
      </c>
      <c r="L121" s="206"/>
      <c r="M121" s="101" t="s">
        <v>1</v>
      </c>
      <c r="N121" s="102" t="s">
        <v>43</v>
      </c>
      <c r="O121" s="102" t="s">
        <v>161</v>
      </c>
      <c r="P121" s="102" t="s">
        <v>162</v>
      </c>
      <c r="Q121" s="102" t="s">
        <v>163</v>
      </c>
      <c r="R121" s="102" t="s">
        <v>164</v>
      </c>
      <c r="S121" s="102" t="s">
        <v>165</v>
      </c>
      <c r="T121" s="103" t="s">
        <v>166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167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P123+P136</f>
        <v>0</v>
      </c>
      <c r="Q122" s="105"/>
      <c r="R122" s="209">
        <f>R123+R136</f>
        <v>1.29132</v>
      </c>
      <c r="S122" s="105"/>
      <c r="T122" s="210">
        <f>T123+T136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128</v>
      </c>
      <c r="BK122" s="211">
        <f>BK123+BK136</f>
        <v>0</v>
      </c>
    </row>
    <row r="123" s="12" customFormat="1" ht="25.92" customHeight="1">
      <c r="A123" s="12"/>
      <c r="B123" s="212"/>
      <c r="C123" s="213"/>
      <c r="D123" s="214" t="s">
        <v>78</v>
      </c>
      <c r="E123" s="215" t="s">
        <v>168</v>
      </c>
      <c r="F123" s="215" t="s">
        <v>2475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0.091530000000000014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78</v>
      </c>
      <c r="AU123" s="224" t="s">
        <v>79</v>
      </c>
      <c r="AY123" s="223" t="s">
        <v>170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78</v>
      </c>
      <c r="E124" s="226" t="s">
        <v>233</v>
      </c>
      <c r="F124" s="226" t="s">
        <v>2476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SUM(P125:P135)</f>
        <v>0</v>
      </c>
      <c r="Q124" s="220"/>
      <c r="R124" s="221">
        <f>SUM(R125:R135)</f>
        <v>0.091530000000000014</v>
      </c>
      <c r="S124" s="220"/>
      <c r="T124" s="222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78</v>
      </c>
      <c r="AU124" s="224" t="s">
        <v>87</v>
      </c>
      <c r="AY124" s="223" t="s">
        <v>170</v>
      </c>
      <c r="BK124" s="225">
        <f>SUM(BK125:BK135)</f>
        <v>0</v>
      </c>
    </row>
    <row r="125" s="2" customFormat="1" ht="24.15" customHeight="1">
      <c r="A125" s="39"/>
      <c r="B125" s="40"/>
      <c r="C125" s="228" t="s">
        <v>87</v>
      </c>
      <c r="D125" s="228" t="s">
        <v>172</v>
      </c>
      <c r="E125" s="229" t="s">
        <v>2477</v>
      </c>
      <c r="F125" s="230" t="s">
        <v>2478</v>
      </c>
      <c r="G125" s="231" t="s">
        <v>352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44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176</v>
      </c>
      <c r="AT125" s="240" t="s">
        <v>172</v>
      </c>
      <c r="AU125" s="240" t="s">
        <v>89</v>
      </c>
      <c r="AY125" s="18" t="s">
        <v>170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87</v>
      </c>
      <c r="BK125" s="241">
        <f>ROUND(I125*H125,2)</f>
        <v>0</v>
      </c>
      <c r="BL125" s="18" t="s">
        <v>176</v>
      </c>
      <c r="BM125" s="240" t="s">
        <v>2479</v>
      </c>
    </row>
    <row r="126" s="2" customFormat="1" ht="24.15" customHeight="1">
      <c r="A126" s="39"/>
      <c r="B126" s="40"/>
      <c r="C126" s="286" t="s">
        <v>89</v>
      </c>
      <c r="D126" s="286" t="s">
        <v>312</v>
      </c>
      <c r="E126" s="287" t="s">
        <v>2480</v>
      </c>
      <c r="F126" s="288" t="s">
        <v>2481</v>
      </c>
      <c r="G126" s="289" t="s">
        <v>352</v>
      </c>
      <c r="H126" s="290">
        <v>10.15</v>
      </c>
      <c r="I126" s="291"/>
      <c r="J126" s="292">
        <f>ROUND(I126*H126,2)</f>
        <v>0</v>
      </c>
      <c r="K126" s="293"/>
      <c r="L126" s="294"/>
      <c r="M126" s="295" t="s">
        <v>1</v>
      </c>
      <c r="N126" s="296" t="s">
        <v>44</v>
      </c>
      <c r="O126" s="92"/>
      <c r="P126" s="238">
        <f>O126*H126</f>
        <v>0</v>
      </c>
      <c r="Q126" s="238">
        <v>0.00027980295566502498</v>
      </c>
      <c r="R126" s="238">
        <f>Q126*H126</f>
        <v>0.0028400000000000035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233</v>
      </c>
      <c r="AT126" s="240" t="s">
        <v>312</v>
      </c>
      <c r="AU126" s="240" t="s">
        <v>89</v>
      </c>
      <c r="AY126" s="18" t="s">
        <v>170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87</v>
      </c>
      <c r="BK126" s="241">
        <f>ROUND(I126*H126,2)</f>
        <v>0</v>
      </c>
      <c r="BL126" s="18" t="s">
        <v>176</v>
      </c>
      <c r="BM126" s="240" t="s">
        <v>2482</v>
      </c>
    </row>
    <row r="127" s="2" customFormat="1" ht="24.15" customHeight="1">
      <c r="A127" s="39"/>
      <c r="B127" s="40"/>
      <c r="C127" s="228" t="s">
        <v>189</v>
      </c>
      <c r="D127" s="228" t="s">
        <v>172</v>
      </c>
      <c r="E127" s="229" t="s">
        <v>2483</v>
      </c>
      <c r="F127" s="230" t="s">
        <v>2484</v>
      </c>
      <c r="G127" s="231" t="s">
        <v>352</v>
      </c>
      <c r="H127" s="232">
        <v>7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44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176</v>
      </c>
      <c r="AT127" s="240" t="s">
        <v>172</v>
      </c>
      <c r="AU127" s="240" t="s">
        <v>89</v>
      </c>
      <c r="AY127" s="18" t="s">
        <v>170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87</v>
      </c>
      <c r="BK127" s="241">
        <f>ROUND(I127*H127,2)</f>
        <v>0</v>
      </c>
      <c r="BL127" s="18" t="s">
        <v>176</v>
      </c>
      <c r="BM127" s="240" t="s">
        <v>2485</v>
      </c>
    </row>
    <row r="128" s="2" customFormat="1" ht="24.15" customHeight="1">
      <c r="A128" s="39"/>
      <c r="B128" s="40"/>
      <c r="C128" s="228" t="s">
        <v>176</v>
      </c>
      <c r="D128" s="228" t="s">
        <v>172</v>
      </c>
      <c r="E128" s="229" t="s">
        <v>2486</v>
      </c>
      <c r="F128" s="230" t="s">
        <v>2487</v>
      </c>
      <c r="G128" s="231" t="s">
        <v>352</v>
      </c>
      <c r="H128" s="232">
        <v>7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176</v>
      </c>
      <c r="AT128" s="240" t="s">
        <v>172</v>
      </c>
      <c r="AU128" s="240" t="s">
        <v>89</v>
      </c>
      <c r="AY128" s="18" t="s">
        <v>170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87</v>
      </c>
      <c r="BK128" s="241">
        <f>ROUND(I128*H128,2)</f>
        <v>0</v>
      </c>
      <c r="BL128" s="18" t="s">
        <v>176</v>
      </c>
      <c r="BM128" s="240" t="s">
        <v>2488</v>
      </c>
    </row>
    <row r="129" s="2" customFormat="1" ht="24.15" customHeight="1">
      <c r="A129" s="39"/>
      <c r="B129" s="40"/>
      <c r="C129" s="286" t="s">
        <v>206</v>
      </c>
      <c r="D129" s="286" t="s">
        <v>312</v>
      </c>
      <c r="E129" s="287" t="s">
        <v>2489</v>
      </c>
      <c r="F129" s="288" t="s">
        <v>2490</v>
      </c>
      <c r="G129" s="289" t="s">
        <v>352</v>
      </c>
      <c r="H129" s="290">
        <v>7.1050000000000004</v>
      </c>
      <c r="I129" s="291"/>
      <c r="J129" s="292">
        <f>ROUND(I129*H129,2)</f>
        <v>0</v>
      </c>
      <c r="K129" s="293"/>
      <c r="L129" s="294"/>
      <c r="M129" s="295" t="s">
        <v>1</v>
      </c>
      <c r="N129" s="296" t="s">
        <v>44</v>
      </c>
      <c r="O129" s="92"/>
      <c r="P129" s="238">
        <f>O129*H129</f>
        <v>0</v>
      </c>
      <c r="Q129" s="238">
        <v>0.0010598170302603799</v>
      </c>
      <c r="R129" s="238">
        <f>Q129*H129</f>
        <v>0.0075300000000000002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233</v>
      </c>
      <c r="AT129" s="240" t="s">
        <v>312</v>
      </c>
      <c r="AU129" s="240" t="s">
        <v>89</v>
      </c>
      <c r="AY129" s="18" t="s">
        <v>170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87</v>
      </c>
      <c r="BK129" s="241">
        <f>ROUND(I129*H129,2)</f>
        <v>0</v>
      </c>
      <c r="BL129" s="18" t="s">
        <v>176</v>
      </c>
      <c r="BM129" s="240" t="s">
        <v>2491</v>
      </c>
    </row>
    <row r="130" s="2" customFormat="1" ht="24.15" customHeight="1">
      <c r="A130" s="39"/>
      <c r="B130" s="40"/>
      <c r="C130" s="286" t="s">
        <v>213</v>
      </c>
      <c r="D130" s="286" t="s">
        <v>312</v>
      </c>
      <c r="E130" s="287" t="s">
        <v>2492</v>
      </c>
      <c r="F130" s="288" t="s">
        <v>2493</v>
      </c>
      <c r="G130" s="289" t="s">
        <v>352</v>
      </c>
      <c r="H130" s="290">
        <v>7.1050000000000004</v>
      </c>
      <c r="I130" s="291"/>
      <c r="J130" s="292">
        <f>ROUND(I130*H130,2)</f>
        <v>0</v>
      </c>
      <c r="K130" s="293"/>
      <c r="L130" s="294"/>
      <c r="M130" s="295" t="s">
        <v>1</v>
      </c>
      <c r="N130" s="296" t="s">
        <v>44</v>
      </c>
      <c r="O130" s="92"/>
      <c r="P130" s="238">
        <f>O130*H130</f>
        <v>0</v>
      </c>
      <c r="Q130" s="238">
        <v>0.00043068261787473602</v>
      </c>
      <c r="R130" s="238">
        <f>Q130*H130</f>
        <v>0.0030599999999999998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233</v>
      </c>
      <c r="AT130" s="240" t="s">
        <v>312</v>
      </c>
      <c r="AU130" s="240" t="s">
        <v>89</v>
      </c>
      <c r="AY130" s="18" t="s">
        <v>170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176</v>
      </c>
      <c r="BM130" s="240" t="s">
        <v>2494</v>
      </c>
    </row>
    <row r="131" s="2" customFormat="1" ht="14.4" customHeight="1">
      <c r="A131" s="39"/>
      <c r="B131" s="40"/>
      <c r="C131" s="228" t="s">
        <v>226</v>
      </c>
      <c r="D131" s="228" t="s">
        <v>172</v>
      </c>
      <c r="E131" s="229" t="s">
        <v>2495</v>
      </c>
      <c r="F131" s="230" t="s">
        <v>2496</v>
      </c>
      <c r="G131" s="231" t="s">
        <v>2405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176</v>
      </c>
      <c r="AT131" s="240" t="s">
        <v>172</v>
      </c>
      <c r="AU131" s="240" t="s">
        <v>89</v>
      </c>
      <c r="AY131" s="18" t="s">
        <v>170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87</v>
      </c>
      <c r="BK131" s="241">
        <f>ROUND(I131*H131,2)</f>
        <v>0</v>
      </c>
      <c r="BL131" s="18" t="s">
        <v>176</v>
      </c>
      <c r="BM131" s="240" t="s">
        <v>2497</v>
      </c>
    </row>
    <row r="132" s="2" customFormat="1" ht="14.4" customHeight="1">
      <c r="A132" s="39"/>
      <c r="B132" s="40"/>
      <c r="C132" s="228" t="s">
        <v>233</v>
      </c>
      <c r="D132" s="228" t="s">
        <v>172</v>
      </c>
      <c r="E132" s="229" t="s">
        <v>2498</v>
      </c>
      <c r="F132" s="230" t="s">
        <v>2499</v>
      </c>
      <c r="G132" s="231" t="s">
        <v>2405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176</v>
      </c>
      <c r="AT132" s="240" t="s">
        <v>172</v>
      </c>
      <c r="AU132" s="240" t="s">
        <v>89</v>
      </c>
      <c r="AY132" s="18" t="s">
        <v>170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176</v>
      </c>
      <c r="BM132" s="240" t="s">
        <v>2500</v>
      </c>
    </row>
    <row r="133" s="2" customFormat="1" ht="24.15" customHeight="1">
      <c r="A133" s="39"/>
      <c r="B133" s="40"/>
      <c r="C133" s="228" t="s">
        <v>240</v>
      </c>
      <c r="D133" s="228" t="s">
        <v>172</v>
      </c>
      <c r="E133" s="229" t="s">
        <v>2501</v>
      </c>
      <c r="F133" s="230" t="s">
        <v>2502</v>
      </c>
      <c r="G133" s="231" t="s">
        <v>590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0.06404</v>
      </c>
      <c r="R133" s="238">
        <f>Q133*H133</f>
        <v>0.06404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176</v>
      </c>
      <c r="AT133" s="240" t="s">
        <v>172</v>
      </c>
      <c r="AU133" s="240" t="s">
        <v>89</v>
      </c>
      <c r="AY133" s="18" t="s">
        <v>170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176</v>
      </c>
      <c r="BM133" s="240" t="s">
        <v>2503</v>
      </c>
    </row>
    <row r="134" s="2" customFormat="1" ht="24.15" customHeight="1">
      <c r="A134" s="39"/>
      <c r="B134" s="40"/>
      <c r="C134" s="228" t="s">
        <v>247</v>
      </c>
      <c r="D134" s="228" t="s">
        <v>172</v>
      </c>
      <c r="E134" s="229" t="s">
        <v>2504</v>
      </c>
      <c r="F134" s="230" t="s">
        <v>2505</v>
      </c>
      <c r="G134" s="231" t="s">
        <v>590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0.00396</v>
      </c>
      <c r="R134" s="238">
        <f>Q134*H134</f>
        <v>0.00396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176</v>
      </c>
      <c r="AT134" s="240" t="s">
        <v>172</v>
      </c>
      <c r="AU134" s="240" t="s">
        <v>89</v>
      </c>
      <c r="AY134" s="18" t="s">
        <v>170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176</v>
      </c>
      <c r="BM134" s="240" t="s">
        <v>2506</v>
      </c>
    </row>
    <row r="135" s="2" customFormat="1" ht="24.15" customHeight="1">
      <c r="A135" s="39"/>
      <c r="B135" s="40"/>
      <c r="C135" s="228" t="s">
        <v>251</v>
      </c>
      <c r="D135" s="228" t="s">
        <v>172</v>
      </c>
      <c r="E135" s="229" t="s">
        <v>2507</v>
      </c>
      <c r="F135" s="230" t="s">
        <v>2508</v>
      </c>
      <c r="G135" s="231" t="s">
        <v>590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44</v>
      </c>
      <c r="O135" s="92"/>
      <c r="P135" s="238">
        <f>O135*H135</f>
        <v>0</v>
      </c>
      <c r="Q135" s="238">
        <v>0.0101</v>
      </c>
      <c r="R135" s="238">
        <f>Q135*H135</f>
        <v>0.0101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176</v>
      </c>
      <c r="AT135" s="240" t="s">
        <v>172</v>
      </c>
      <c r="AU135" s="240" t="s">
        <v>89</v>
      </c>
      <c r="AY135" s="18" t="s">
        <v>170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87</v>
      </c>
      <c r="BK135" s="241">
        <f>ROUND(I135*H135,2)</f>
        <v>0</v>
      </c>
      <c r="BL135" s="18" t="s">
        <v>176</v>
      </c>
      <c r="BM135" s="240" t="s">
        <v>2509</v>
      </c>
    </row>
    <row r="136" s="12" customFormat="1" ht="25.92" customHeight="1">
      <c r="A136" s="12"/>
      <c r="B136" s="212"/>
      <c r="C136" s="213"/>
      <c r="D136" s="214" t="s">
        <v>78</v>
      </c>
      <c r="E136" s="215" t="s">
        <v>1487</v>
      </c>
      <c r="F136" s="215" t="s">
        <v>1487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P137+P150+P161</f>
        <v>0</v>
      </c>
      <c r="Q136" s="220"/>
      <c r="R136" s="221">
        <f>R137+R150+R161</f>
        <v>1.1997899999999999</v>
      </c>
      <c r="S136" s="220"/>
      <c r="T136" s="222">
        <f>T137+T150+T161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89</v>
      </c>
      <c r="AT136" s="224" t="s">
        <v>78</v>
      </c>
      <c r="AU136" s="224" t="s">
        <v>79</v>
      </c>
      <c r="AY136" s="223" t="s">
        <v>170</v>
      </c>
      <c r="BK136" s="225">
        <f>BK137+BK150+BK161</f>
        <v>0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1689</v>
      </c>
      <c r="F137" s="226" t="s">
        <v>2510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SUM(P138:P149)</f>
        <v>0</v>
      </c>
      <c r="Q137" s="220"/>
      <c r="R137" s="221">
        <f>SUM(R138:R149)</f>
        <v>1.0885400000000001</v>
      </c>
      <c r="S137" s="220"/>
      <c r="T137" s="222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89</v>
      </c>
      <c r="AT137" s="224" t="s">
        <v>78</v>
      </c>
      <c r="AU137" s="224" t="s">
        <v>87</v>
      </c>
      <c r="AY137" s="223" t="s">
        <v>170</v>
      </c>
      <c r="BK137" s="225">
        <f>SUM(BK138:BK149)</f>
        <v>0</v>
      </c>
    </row>
    <row r="138" s="2" customFormat="1" ht="14.4" customHeight="1">
      <c r="A138" s="39"/>
      <c r="B138" s="40"/>
      <c r="C138" s="228" t="s">
        <v>255</v>
      </c>
      <c r="D138" s="228" t="s">
        <v>172</v>
      </c>
      <c r="E138" s="229" t="s">
        <v>2511</v>
      </c>
      <c r="F138" s="230" t="s">
        <v>2512</v>
      </c>
      <c r="G138" s="231" t="s">
        <v>352</v>
      </c>
      <c r="H138" s="232">
        <v>65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44</v>
      </c>
      <c r="O138" s="92"/>
      <c r="P138" s="238">
        <f>O138*H138</f>
        <v>0</v>
      </c>
      <c r="Q138" s="238">
        <v>0.00142</v>
      </c>
      <c r="R138" s="238">
        <f>Q138*H138</f>
        <v>0.092300000000000007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273</v>
      </c>
      <c r="AT138" s="240" t="s">
        <v>172</v>
      </c>
      <c r="AU138" s="240" t="s">
        <v>89</v>
      </c>
      <c r="AY138" s="18" t="s">
        <v>170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87</v>
      </c>
      <c r="BK138" s="241">
        <f>ROUND(I138*H138,2)</f>
        <v>0</v>
      </c>
      <c r="BL138" s="18" t="s">
        <v>273</v>
      </c>
      <c r="BM138" s="240" t="s">
        <v>2513</v>
      </c>
    </row>
    <row r="139" s="2" customFormat="1" ht="14.4" customHeight="1">
      <c r="A139" s="39"/>
      <c r="B139" s="40"/>
      <c r="C139" s="228" t="s">
        <v>260</v>
      </c>
      <c r="D139" s="228" t="s">
        <v>172</v>
      </c>
      <c r="E139" s="229" t="s">
        <v>2514</v>
      </c>
      <c r="F139" s="230" t="s">
        <v>2515</v>
      </c>
      <c r="G139" s="231" t="s">
        <v>352</v>
      </c>
      <c r="H139" s="232">
        <v>15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44</v>
      </c>
      <c r="O139" s="92"/>
      <c r="P139" s="238">
        <f>O139*H139</f>
        <v>0</v>
      </c>
      <c r="Q139" s="238">
        <v>0.012319999999999999</v>
      </c>
      <c r="R139" s="238">
        <f>Q139*H139</f>
        <v>0.18479999999999999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273</v>
      </c>
      <c r="AT139" s="240" t="s">
        <v>172</v>
      </c>
      <c r="AU139" s="240" t="s">
        <v>89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273</v>
      </c>
      <c r="BM139" s="240" t="s">
        <v>2516</v>
      </c>
    </row>
    <row r="140" s="2" customFormat="1" ht="14.4" customHeight="1">
      <c r="A140" s="39"/>
      <c r="B140" s="40"/>
      <c r="C140" s="228" t="s">
        <v>264</v>
      </c>
      <c r="D140" s="228" t="s">
        <v>172</v>
      </c>
      <c r="E140" s="229" t="s">
        <v>2517</v>
      </c>
      <c r="F140" s="230" t="s">
        <v>2518</v>
      </c>
      <c r="G140" s="231" t="s">
        <v>352</v>
      </c>
      <c r="H140" s="232">
        <v>40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0.01975</v>
      </c>
      <c r="R140" s="238">
        <f>Q140*H140</f>
        <v>0.79000000000000004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273</v>
      </c>
      <c r="AT140" s="240" t="s">
        <v>172</v>
      </c>
      <c r="AU140" s="240" t="s">
        <v>89</v>
      </c>
      <c r="AY140" s="18" t="s">
        <v>170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273</v>
      </c>
      <c r="BM140" s="240" t="s">
        <v>2519</v>
      </c>
    </row>
    <row r="141" s="2" customFormat="1" ht="24.15" customHeight="1">
      <c r="A141" s="39"/>
      <c r="B141" s="40"/>
      <c r="C141" s="228" t="s">
        <v>8</v>
      </c>
      <c r="D141" s="228" t="s">
        <v>172</v>
      </c>
      <c r="E141" s="229" t="s">
        <v>2520</v>
      </c>
      <c r="F141" s="230" t="s">
        <v>2521</v>
      </c>
      <c r="G141" s="231" t="s">
        <v>352</v>
      </c>
      <c r="H141" s="232">
        <v>2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0.00048000000000000001</v>
      </c>
      <c r="R141" s="238">
        <f>Q141*H141</f>
        <v>0.00096000000000000002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273</v>
      </c>
      <c r="AT141" s="240" t="s">
        <v>172</v>
      </c>
      <c r="AU141" s="240" t="s">
        <v>89</v>
      </c>
      <c r="AY141" s="18" t="s">
        <v>170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273</v>
      </c>
      <c r="BM141" s="240" t="s">
        <v>2522</v>
      </c>
    </row>
    <row r="142" s="2" customFormat="1" ht="24.15" customHeight="1">
      <c r="A142" s="39"/>
      <c r="B142" s="40"/>
      <c r="C142" s="228" t="s">
        <v>273</v>
      </c>
      <c r="D142" s="228" t="s">
        <v>172</v>
      </c>
      <c r="E142" s="229" t="s">
        <v>2523</v>
      </c>
      <c r="F142" s="230" t="s">
        <v>2524</v>
      </c>
      <c r="G142" s="231" t="s">
        <v>590</v>
      </c>
      <c r="H142" s="232">
        <v>3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0.0011199999999999999</v>
      </c>
      <c r="R142" s="238">
        <f>Q142*H142</f>
        <v>0.0033599999999999997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273</v>
      </c>
      <c r="AT142" s="240" t="s">
        <v>172</v>
      </c>
      <c r="AU142" s="240" t="s">
        <v>89</v>
      </c>
      <c r="AY142" s="18" t="s">
        <v>170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273</v>
      </c>
      <c r="BM142" s="240" t="s">
        <v>2525</v>
      </c>
    </row>
    <row r="143" s="2" customFormat="1" ht="24.15" customHeight="1">
      <c r="A143" s="39"/>
      <c r="B143" s="40"/>
      <c r="C143" s="228" t="s">
        <v>277</v>
      </c>
      <c r="D143" s="228" t="s">
        <v>172</v>
      </c>
      <c r="E143" s="229" t="s">
        <v>2526</v>
      </c>
      <c r="F143" s="230" t="s">
        <v>2527</v>
      </c>
      <c r="G143" s="231" t="s">
        <v>590</v>
      </c>
      <c r="H143" s="232">
        <v>4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0.0021299999999999999</v>
      </c>
      <c r="R143" s="238">
        <f>Q143*H143</f>
        <v>0.0085199999999999998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273</v>
      </c>
      <c r="AT143" s="240" t="s">
        <v>172</v>
      </c>
      <c r="AU143" s="240" t="s">
        <v>89</v>
      </c>
      <c r="AY143" s="18" t="s">
        <v>170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273</v>
      </c>
      <c r="BM143" s="240" t="s">
        <v>2528</v>
      </c>
    </row>
    <row r="144" s="2" customFormat="1" ht="24.15" customHeight="1">
      <c r="A144" s="39"/>
      <c r="B144" s="40"/>
      <c r="C144" s="228" t="s">
        <v>287</v>
      </c>
      <c r="D144" s="228" t="s">
        <v>172</v>
      </c>
      <c r="E144" s="229" t="s">
        <v>2529</v>
      </c>
      <c r="F144" s="230" t="s">
        <v>2530</v>
      </c>
      <c r="G144" s="231" t="s">
        <v>590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0.0015</v>
      </c>
      <c r="R144" s="238">
        <f>Q144*H144</f>
        <v>0.0030000000000000001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273</v>
      </c>
      <c r="AT144" s="240" t="s">
        <v>172</v>
      </c>
      <c r="AU144" s="240" t="s">
        <v>89</v>
      </c>
      <c r="AY144" s="18" t="s">
        <v>170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273</v>
      </c>
      <c r="BM144" s="240" t="s">
        <v>2531</v>
      </c>
    </row>
    <row r="145" s="2" customFormat="1" ht="24.15" customHeight="1">
      <c r="A145" s="39"/>
      <c r="B145" s="40"/>
      <c r="C145" s="286" t="s">
        <v>293</v>
      </c>
      <c r="D145" s="286" t="s">
        <v>312</v>
      </c>
      <c r="E145" s="287" t="s">
        <v>2532</v>
      </c>
      <c r="F145" s="288" t="s">
        <v>2533</v>
      </c>
      <c r="G145" s="289" t="s">
        <v>590</v>
      </c>
      <c r="H145" s="290">
        <v>4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44</v>
      </c>
      <c r="O145" s="92"/>
      <c r="P145" s="238">
        <f>O145*H145</f>
        <v>0</v>
      </c>
      <c r="Q145" s="238">
        <v>0.00089999999999999998</v>
      </c>
      <c r="R145" s="238">
        <f>Q145*H145</f>
        <v>0.0035999999999999999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366</v>
      </c>
      <c r="AT145" s="240" t="s">
        <v>312</v>
      </c>
      <c r="AU145" s="240" t="s">
        <v>89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273</v>
      </c>
      <c r="BM145" s="240" t="s">
        <v>2534</v>
      </c>
    </row>
    <row r="146" s="2" customFormat="1">
      <c r="A146" s="39"/>
      <c r="B146" s="40"/>
      <c r="C146" s="41"/>
      <c r="D146" s="244" t="s">
        <v>2339</v>
      </c>
      <c r="E146" s="41"/>
      <c r="F146" s="306" t="s">
        <v>2535</v>
      </c>
      <c r="G146" s="41"/>
      <c r="H146" s="41"/>
      <c r="I146" s="307"/>
      <c r="J146" s="41"/>
      <c r="K146" s="41"/>
      <c r="L146" s="45"/>
      <c r="M146" s="308"/>
      <c r="N146" s="30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2339</v>
      </c>
      <c r="AU146" s="18" t="s">
        <v>89</v>
      </c>
    </row>
    <row r="147" s="2" customFormat="1" ht="14.4" customHeight="1">
      <c r="A147" s="39"/>
      <c r="B147" s="40"/>
      <c r="C147" s="286" t="s">
        <v>299</v>
      </c>
      <c r="D147" s="286" t="s">
        <v>312</v>
      </c>
      <c r="E147" s="287" t="s">
        <v>2536</v>
      </c>
      <c r="F147" s="288" t="s">
        <v>2537</v>
      </c>
      <c r="G147" s="289" t="s">
        <v>590</v>
      </c>
      <c r="H147" s="290">
        <v>1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44</v>
      </c>
      <c r="O147" s="92"/>
      <c r="P147" s="238">
        <f>O147*H147</f>
        <v>0</v>
      </c>
      <c r="Q147" s="238">
        <v>0.002</v>
      </c>
      <c r="R147" s="238">
        <f>Q147*H147</f>
        <v>0.002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366</v>
      </c>
      <c r="AT147" s="240" t="s">
        <v>312</v>
      </c>
      <c r="AU147" s="240" t="s">
        <v>89</v>
      </c>
      <c r="AY147" s="18" t="s">
        <v>170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273</v>
      </c>
      <c r="BM147" s="240" t="s">
        <v>2538</v>
      </c>
    </row>
    <row r="148" s="2" customFormat="1" ht="14.4" customHeight="1">
      <c r="A148" s="39"/>
      <c r="B148" s="40"/>
      <c r="C148" s="228" t="s">
        <v>7</v>
      </c>
      <c r="D148" s="228" t="s">
        <v>172</v>
      </c>
      <c r="E148" s="229" t="s">
        <v>2539</v>
      </c>
      <c r="F148" s="230" t="s">
        <v>2540</v>
      </c>
      <c r="G148" s="231" t="s">
        <v>1337</v>
      </c>
      <c r="H148" s="232">
        <v>4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273</v>
      </c>
      <c r="AT148" s="240" t="s">
        <v>172</v>
      </c>
      <c r="AU148" s="240" t="s">
        <v>89</v>
      </c>
      <c r="AY148" s="18" t="s">
        <v>170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273</v>
      </c>
      <c r="BM148" s="240" t="s">
        <v>2541</v>
      </c>
    </row>
    <row r="149" s="2" customFormat="1" ht="14.4" customHeight="1">
      <c r="A149" s="39"/>
      <c r="B149" s="40"/>
      <c r="C149" s="228" t="s">
        <v>311</v>
      </c>
      <c r="D149" s="228" t="s">
        <v>172</v>
      </c>
      <c r="E149" s="229" t="s">
        <v>2542</v>
      </c>
      <c r="F149" s="230" t="s">
        <v>2543</v>
      </c>
      <c r="G149" s="231" t="s">
        <v>1337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273</v>
      </c>
      <c r="AT149" s="240" t="s">
        <v>172</v>
      </c>
      <c r="AU149" s="240" t="s">
        <v>89</v>
      </c>
      <c r="AY149" s="18" t="s">
        <v>170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273</v>
      </c>
      <c r="BM149" s="240" t="s">
        <v>2544</v>
      </c>
    </row>
    <row r="150" s="12" customFormat="1" ht="22.8" customHeight="1">
      <c r="A150" s="12"/>
      <c r="B150" s="212"/>
      <c r="C150" s="213"/>
      <c r="D150" s="214" t="s">
        <v>78</v>
      </c>
      <c r="E150" s="226" t="s">
        <v>2545</v>
      </c>
      <c r="F150" s="226" t="s">
        <v>2546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SUM(P151:P160)</f>
        <v>0</v>
      </c>
      <c r="Q150" s="220"/>
      <c r="R150" s="221">
        <f>SUM(R151:R160)</f>
        <v>0.06225</v>
      </c>
      <c r="S150" s="220"/>
      <c r="T150" s="222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89</v>
      </c>
      <c r="AT150" s="224" t="s">
        <v>78</v>
      </c>
      <c r="AU150" s="224" t="s">
        <v>87</v>
      </c>
      <c r="AY150" s="223" t="s">
        <v>170</v>
      </c>
      <c r="BK150" s="225">
        <f>SUM(BK151:BK160)</f>
        <v>0</v>
      </c>
    </row>
    <row r="151" s="2" customFormat="1" ht="24.15" customHeight="1">
      <c r="A151" s="39"/>
      <c r="B151" s="40"/>
      <c r="C151" s="228" t="s">
        <v>317</v>
      </c>
      <c r="D151" s="228" t="s">
        <v>172</v>
      </c>
      <c r="E151" s="229" t="s">
        <v>2547</v>
      </c>
      <c r="F151" s="230" t="s">
        <v>2548</v>
      </c>
      <c r="G151" s="231" t="s">
        <v>352</v>
      </c>
      <c r="H151" s="232">
        <v>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0.00072999999999999996</v>
      </c>
      <c r="R151" s="238">
        <f>Q151*H151</f>
        <v>0.0014599999999999999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273</v>
      </c>
      <c r="AT151" s="240" t="s">
        <v>172</v>
      </c>
      <c r="AU151" s="240" t="s">
        <v>89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273</v>
      </c>
      <c r="BM151" s="240" t="s">
        <v>2549</v>
      </c>
    </row>
    <row r="152" s="2" customFormat="1" ht="24.15" customHeight="1">
      <c r="A152" s="39"/>
      <c r="B152" s="40"/>
      <c r="C152" s="228" t="s">
        <v>322</v>
      </c>
      <c r="D152" s="228" t="s">
        <v>172</v>
      </c>
      <c r="E152" s="229" t="s">
        <v>2550</v>
      </c>
      <c r="F152" s="230" t="s">
        <v>2551</v>
      </c>
      <c r="G152" s="231" t="s">
        <v>352</v>
      </c>
      <c r="H152" s="232">
        <v>21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0.00097999999999999997</v>
      </c>
      <c r="R152" s="238">
        <f>Q152*H152</f>
        <v>0.020580000000000001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273</v>
      </c>
      <c r="AT152" s="240" t="s">
        <v>172</v>
      </c>
      <c r="AU152" s="240" t="s">
        <v>89</v>
      </c>
      <c r="AY152" s="18" t="s">
        <v>170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273</v>
      </c>
      <c r="BM152" s="240" t="s">
        <v>2552</v>
      </c>
    </row>
    <row r="153" s="2" customFormat="1" ht="24.15" customHeight="1">
      <c r="A153" s="39"/>
      <c r="B153" s="40"/>
      <c r="C153" s="228" t="s">
        <v>326</v>
      </c>
      <c r="D153" s="228" t="s">
        <v>172</v>
      </c>
      <c r="E153" s="229" t="s">
        <v>2553</v>
      </c>
      <c r="F153" s="230" t="s">
        <v>2554</v>
      </c>
      <c r="G153" s="231" t="s">
        <v>352</v>
      </c>
      <c r="H153" s="232">
        <v>10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0.0012999999999999999</v>
      </c>
      <c r="R153" s="238">
        <f>Q153*H153</f>
        <v>0.012999999999999999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273</v>
      </c>
      <c r="AT153" s="240" t="s">
        <v>172</v>
      </c>
      <c r="AU153" s="240" t="s">
        <v>89</v>
      </c>
      <c r="AY153" s="18" t="s">
        <v>170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273</v>
      </c>
      <c r="BM153" s="240" t="s">
        <v>2555</v>
      </c>
    </row>
    <row r="154" s="2" customFormat="1" ht="24.15" customHeight="1">
      <c r="A154" s="39"/>
      <c r="B154" s="40"/>
      <c r="C154" s="228" t="s">
        <v>333</v>
      </c>
      <c r="D154" s="228" t="s">
        <v>172</v>
      </c>
      <c r="E154" s="229" t="s">
        <v>2556</v>
      </c>
      <c r="F154" s="230" t="s">
        <v>2557</v>
      </c>
      <c r="G154" s="231" t="s">
        <v>352</v>
      </c>
      <c r="H154" s="232">
        <v>3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0.00364</v>
      </c>
      <c r="R154" s="238">
        <f>Q154*H154</f>
        <v>0.010919999999999999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273</v>
      </c>
      <c r="AT154" s="240" t="s">
        <v>172</v>
      </c>
      <c r="AU154" s="240" t="s">
        <v>89</v>
      </c>
      <c r="AY154" s="18" t="s">
        <v>170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273</v>
      </c>
      <c r="BM154" s="240" t="s">
        <v>2558</v>
      </c>
    </row>
    <row r="155" s="2" customFormat="1" ht="14.4" customHeight="1">
      <c r="A155" s="39"/>
      <c r="B155" s="40"/>
      <c r="C155" s="228" t="s">
        <v>339</v>
      </c>
      <c r="D155" s="228" t="s">
        <v>172</v>
      </c>
      <c r="E155" s="229" t="s">
        <v>2559</v>
      </c>
      <c r="F155" s="230" t="s">
        <v>2560</v>
      </c>
      <c r="G155" s="231" t="s">
        <v>590</v>
      </c>
      <c r="H155" s="232">
        <v>3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0.00056999999999999998</v>
      </c>
      <c r="R155" s="238">
        <f>Q155*H155</f>
        <v>0.0017099999999999999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273</v>
      </c>
      <c r="AT155" s="240" t="s">
        <v>172</v>
      </c>
      <c r="AU155" s="240" t="s">
        <v>89</v>
      </c>
      <c r="AY155" s="18" t="s">
        <v>170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273</v>
      </c>
      <c r="BM155" s="240" t="s">
        <v>2561</v>
      </c>
    </row>
    <row r="156" s="2" customFormat="1" ht="14.4" customHeight="1">
      <c r="A156" s="39"/>
      <c r="B156" s="40"/>
      <c r="C156" s="228" t="s">
        <v>344</v>
      </c>
      <c r="D156" s="228" t="s">
        <v>172</v>
      </c>
      <c r="E156" s="229" t="s">
        <v>2562</v>
      </c>
      <c r="F156" s="230" t="s">
        <v>2563</v>
      </c>
      <c r="G156" s="231" t="s">
        <v>590</v>
      </c>
      <c r="H156" s="232">
        <v>2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0.00072000000000000005</v>
      </c>
      <c r="R156" s="238">
        <f>Q156*H156</f>
        <v>0.0014400000000000001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273</v>
      </c>
      <c r="AT156" s="240" t="s">
        <v>172</v>
      </c>
      <c r="AU156" s="240" t="s">
        <v>89</v>
      </c>
      <c r="AY156" s="18" t="s">
        <v>170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273</v>
      </c>
      <c r="BM156" s="240" t="s">
        <v>2564</v>
      </c>
    </row>
    <row r="157" s="2" customFormat="1" ht="14.4" customHeight="1">
      <c r="A157" s="39"/>
      <c r="B157" s="40"/>
      <c r="C157" s="228" t="s">
        <v>349</v>
      </c>
      <c r="D157" s="228" t="s">
        <v>172</v>
      </c>
      <c r="E157" s="229" t="s">
        <v>2565</v>
      </c>
      <c r="F157" s="230" t="s">
        <v>2566</v>
      </c>
      <c r="G157" s="231" t="s">
        <v>590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0.0015200000000000001</v>
      </c>
      <c r="R157" s="238">
        <f>Q157*H157</f>
        <v>0.0030400000000000002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273</v>
      </c>
      <c r="AT157" s="240" t="s">
        <v>172</v>
      </c>
      <c r="AU157" s="240" t="s">
        <v>89</v>
      </c>
      <c r="AY157" s="18" t="s">
        <v>170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273</v>
      </c>
      <c r="BM157" s="240" t="s">
        <v>2567</v>
      </c>
    </row>
    <row r="158" s="2" customFormat="1" ht="24.15" customHeight="1">
      <c r="A158" s="39"/>
      <c r="B158" s="40"/>
      <c r="C158" s="228" t="s">
        <v>355</v>
      </c>
      <c r="D158" s="228" t="s">
        <v>172</v>
      </c>
      <c r="E158" s="229" t="s">
        <v>2568</v>
      </c>
      <c r="F158" s="230" t="s">
        <v>2569</v>
      </c>
      <c r="G158" s="231" t="s">
        <v>590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0.00098999999999999999</v>
      </c>
      <c r="R158" s="238">
        <f>Q158*H158</f>
        <v>0.00098999999999999999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273</v>
      </c>
      <c r="AT158" s="240" t="s">
        <v>172</v>
      </c>
      <c r="AU158" s="240" t="s">
        <v>89</v>
      </c>
      <c r="AY158" s="18" t="s">
        <v>170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273</v>
      </c>
      <c r="BM158" s="240" t="s">
        <v>2570</v>
      </c>
    </row>
    <row r="159" s="2" customFormat="1" ht="24.15" customHeight="1">
      <c r="A159" s="39"/>
      <c r="B159" s="40"/>
      <c r="C159" s="228" t="s">
        <v>361</v>
      </c>
      <c r="D159" s="228" t="s">
        <v>172</v>
      </c>
      <c r="E159" s="229" t="s">
        <v>2571</v>
      </c>
      <c r="F159" s="230" t="s">
        <v>2572</v>
      </c>
      <c r="G159" s="231" t="s">
        <v>590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0.0025699999999999998</v>
      </c>
      <c r="R159" s="238">
        <f>Q159*H159</f>
        <v>0.0025699999999999998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273</v>
      </c>
      <c r="AT159" s="240" t="s">
        <v>172</v>
      </c>
      <c r="AU159" s="240" t="s">
        <v>89</v>
      </c>
      <c r="AY159" s="18" t="s">
        <v>170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273</v>
      </c>
      <c r="BM159" s="240" t="s">
        <v>2573</v>
      </c>
    </row>
    <row r="160" s="2" customFormat="1" ht="24.15" customHeight="1">
      <c r="A160" s="39"/>
      <c r="B160" s="40"/>
      <c r="C160" s="228" t="s">
        <v>366</v>
      </c>
      <c r="D160" s="228" t="s">
        <v>172</v>
      </c>
      <c r="E160" s="229" t="s">
        <v>2574</v>
      </c>
      <c r="F160" s="230" t="s">
        <v>2575</v>
      </c>
      <c r="G160" s="231" t="s">
        <v>590</v>
      </c>
      <c r="H160" s="232">
        <v>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0.0032699999999999999</v>
      </c>
      <c r="R160" s="238">
        <f>Q160*H160</f>
        <v>0.0065399999999999998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273</v>
      </c>
      <c r="AT160" s="240" t="s">
        <v>172</v>
      </c>
      <c r="AU160" s="240" t="s">
        <v>89</v>
      </c>
      <c r="AY160" s="18" t="s">
        <v>170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273</v>
      </c>
      <c r="BM160" s="240" t="s">
        <v>2576</v>
      </c>
    </row>
    <row r="161" s="12" customFormat="1" ht="22.8" customHeight="1">
      <c r="A161" s="12"/>
      <c r="B161" s="212"/>
      <c r="C161" s="213"/>
      <c r="D161" s="214" t="s">
        <v>78</v>
      </c>
      <c r="E161" s="226" t="s">
        <v>1711</v>
      </c>
      <c r="F161" s="226" t="s">
        <v>2577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SUM(P162:P168)</f>
        <v>0</v>
      </c>
      <c r="Q161" s="220"/>
      <c r="R161" s="221">
        <f>SUM(R162:R168)</f>
        <v>0.048999999999999995</v>
      </c>
      <c r="S161" s="220"/>
      <c r="T161" s="222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89</v>
      </c>
      <c r="AT161" s="224" t="s">
        <v>78</v>
      </c>
      <c r="AU161" s="224" t="s">
        <v>87</v>
      </c>
      <c r="AY161" s="223" t="s">
        <v>170</v>
      </c>
      <c r="BK161" s="225">
        <f>SUM(BK162:BK168)</f>
        <v>0</v>
      </c>
    </row>
    <row r="162" s="2" customFormat="1" ht="24.15" customHeight="1">
      <c r="A162" s="39"/>
      <c r="B162" s="40"/>
      <c r="C162" s="228" t="s">
        <v>372</v>
      </c>
      <c r="D162" s="228" t="s">
        <v>172</v>
      </c>
      <c r="E162" s="229" t="s">
        <v>2578</v>
      </c>
      <c r="F162" s="230" t="s">
        <v>2579</v>
      </c>
      <c r="G162" s="231" t="s">
        <v>1716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0.020729999999999998</v>
      </c>
      <c r="R162" s="238">
        <f>Q162*H162</f>
        <v>0.041459999999999997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273</v>
      </c>
      <c r="AT162" s="240" t="s">
        <v>172</v>
      </c>
      <c r="AU162" s="240" t="s">
        <v>89</v>
      </c>
      <c r="AY162" s="18" t="s">
        <v>170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87</v>
      </c>
      <c r="BK162" s="241">
        <f>ROUND(I162*H162,2)</f>
        <v>0</v>
      </c>
      <c r="BL162" s="18" t="s">
        <v>273</v>
      </c>
      <c r="BM162" s="240" t="s">
        <v>2580</v>
      </c>
    </row>
    <row r="163" s="2" customFormat="1" ht="14.4" customHeight="1">
      <c r="A163" s="39"/>
      <c r="B163" s="40"/>
      <c r="C163" s="228" t="s">
        <v>377</v>
      </c>
      <c r="D163" s="228" t="s">
        <v>172</v>
      </c>
      <c r="E163" s="229" t="s">
        <v>2581</v>
      </c>
      <c r="F163" s="230" t="s">
        <v>2582</v>
      </c>
      <c r="G163" s="231" t="s">
        <v>1716</v>
      </c>
      <c r="H163" s="232">
        <v>2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0.00173</v>
      </c>
      <c r="R163" s="238">
        <f>Q163*H163</f>
        <v>0.00346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273</v>
      </c>
      <c r="AT163" s="240" t="s">
        <v>172</v>
      </c>
      <c r="AU163" s="240" t="s">
        <v>89</v>
      </c>
      <c r="AY163" s="18" t="s">
        <v>170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273</v>
      </c>
      <c r="BM163" s="240" t="s">
        <v>2583</v>
      </c>
    </row>
    <row r="164" s="2" customFormat="1" ht="37.8" customHeight="1">
      <c r="A164" s="39"/>
      <c r="B164" s="40"/>
      <c r="C164" s="228" t="s">
        <v>393</v>
      </c>
      <c r="D164" s="228" t="s">
        <v>172</v>
      </c>
      <c r="E164" s="229" t="s">
        <v>2584</v>
      </c>
      <c r="F164" s="230" t="s">
        <v>2585</v>
      </c>
      <c r="G164" s="231" t="s">
        <v>2405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273</v>
      </c>
      <c r="AT164" s="240" t="s">
        <v>172</v>
      </c>
      <c r="AU164" s="240" t="s">
        <v>89</v>
      </c>
      <c r="AY164" s="18" t="s">
        <v>170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273</v>
      </c>
      <c r="BM164" s="240" t="s">
        <v>2586</v>
      </c>
    </row>
    <row r="165" s="2" customFormat="1" ht="37.8" customHeight="1">
      <c r="A165" s="39"/>
      <c r="B165" s="40"/>
      <c r="C165" s="228" t="s">
        <v>406</v>
      </c>
      <c r="D165" s="228" t="s">
        <v>172</v>
      </c>
      <c r="E165" s="229" t="s">
        <v>2587</v>
      </c>
      <c r="F165" s="230" t="s">
        <v>2588</v>
      </c>
      <c r="G165" s="231" t="s">
        <v>2405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273</v>
      </c>
      <c r="AT165" s="240" t="s">
        <v>172</v>
      </c>
      <c r="AU165" s="240" t="s">
        <v>89</v>
      </c>
      <c r="AY165" s="18" t="s">
        <v>170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273</v>
      </c>
      <c r="BM165" s="240" t="s">
        <v>2589</v>
      </c>
    </row>
    <row r="166" s="2" customFormat="1" ht="24.15" customHeight="1">
      <c r="A166" s="39"/>
      <c r="B166" s="40"/>
      <c r="C166" s="228" t="s">
        <v>420</v>
      </c>
      <c r="D166" s="228" t="s">
        <v>172</v>
      </c>
      <c r="E166" s="229" t="s">
        <v>2590</v>
      </c>
      <c r="F166" s="230" t="s">
        <v>2591</v>
      </c>
      <c r="G166" s="231" t="s">
        <v>1716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0.0018</v>
      </c>
      <c r="R166" s="238">
        <f>Q166*H166</f>
        <v>0.0035999999999999999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273</v>
      </c>
      <c r="AT166" s="240" t="s">
        <v>172</v>
      </c>
      <c r="AU166" s="240" t="s">
        <v>89</v>
      </c>
      <c r="AY166" s="18" t="s">
        <v>170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273</v>
      </c>
      <c r="BM166" s="240" t="s">
        <v>2592</v>
      </c>
    </row>
    <row r="167" s="2" customFormat="1" ht="14.4" customHeight="1">
      <c r="A167" s="39"/>
      <c r="B167" s="40"/>
      <c r="C167" s="228" t="s">
        <v>431</v>
      </c>
      <c r="D167" s="228" t="s">
        <v>172</v>
      </c>
      <c r="E167" s="229" t="s">
        <v>2593</v>
      </c>
      <c r="F167" s="230" t="s">
        <v>2594</v>
      </c>
      <c r="G167" s="231" t="s">
        <v>590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273</v>
      </c>
      <c r="AT167" s="240" t="s">
        <v>172</v>
      </c>
      <c r="AU167" s="240" t="s">
        <v>89</v>
      </c>
      <c r="AY167" s="18" t="s">
        <v>170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273</v>
      </c>
      <c r="BM167" s="240" t="s">
        <v>2595</v>
      </c>
    </row>
    <row r="168" s="2" customFormat="1" ht="14.4" customHeight="1">
      <c r="A168" s="39"/>
      <c r="B168" s="40"/>
      <c r="C168" s="228" t="s">
        <v>445</v>
      </c>
      <c r="D168" s="228" t="s">
        <v>172</v>
      </c>
      <c r="E168" s="229" t="s">
        <v>2596</v>
      </c>
      <c r="F168" s="230" t="s">
        <v>2597</v>
      </c>
      <c r="G168" s="231" t="s">
        <v>590</v>
      </c>
      <c r="H168" s="232">
        <v>2</v>
      </c>
      <c r="I168" s="233"/>
      <c r="J168" s="234">
        <f>ROUND(I168*H168,2)</f>
        <v>0</v>
      </c>
      <c r="K168" s="235"/>
      <c r="L168" s="45"/>
      <c r="M168" s="301" t="s">
        <v>1</v>
      </c>
      <c r="N168" s="302" t="s">
        <v>44</v>
      </c>
      <c r="O168" s="303"/>
      <c r="P168" s="304">
        <f>O168*H168</f>
        <v>0</v>
      </c>
      <c r="Q168" s="304">
        <v>0.00024000000000000001</v>
      </c>
      <c r="R168" s="304">
        <f>Q168*H168</f>
        <v>0.00048000000000000001</v>
      </c>
      <c r="S168" s="304">
        <v>0</v>
      </c>
      <c r="T168" s="30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273</v>
      </c>
      <c r="AT168" s="240" t="s">
        <v>172</v>
      </c>
      <c r="AU168" s="240" t="s">
        <v>89</v>
      </c>
      <c r="AY168" s="18" t="s">
        <v>170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273</v>
      </c>
      <c r="BM168" s="240" t="s">
        <v>2598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i6iCi+Zgvz1+kNGAd5G12xDSxrk1er3TTnh7Srsi5vs68jyF05yxk3rhiQEld3KgWEjjlKK9FxxGypAxPWbyYw==" hashValue="5n2OYRV6ug64rXBsP+9dNze/t/0t+CtS+JpLSXljomR+TRzUO47nCp/PPEHidgHc7a7tkTshlWXvsVtNlPaxdw==" algorithmName="SHA-512" password="CC35"/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2599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ROUND((SUM(BE118:BE171)),  2)</f>
        <v>0</v>
      </c>
      <c r="G33" s="39"/>
      <c r="H33" s="39"/>
      <c r="I33" s="165">
        <v>0.20999999999999999</v>
      </c>
      <c r="J33" s="164">
        <f>ROUND(((SUM(BE118:BE171))*I33),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ROUND((SUM(BF118:BF171)),  2)</f>
        <v>0</v>
      </c>
      <c r="G34" s="39"/>
      <c r="H34" s="39"/>
      <c r="I34" s="165">
        <v>0.14999999999999999</v>
      </c>
      <c r="J34" s="164">
        <f>ROUND(((SUM(BF118:BF171))*I34),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ROUND((SUM(BG118:BG171)),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ROUND((SUM(BH118:BH171)),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ROUND((SUM(BI118:BI171)),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SO05 -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2600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2601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Stavební úpravy a přístavba krytého bazénu ve Studénce, Budovatelská 769, 742 13 Studénka - Butovice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SO05 - Měření a regulace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26.10.2021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Studénka</v>
      </c>
      <c r="G114" s="41"/>
      <c r="H114" s="41"/>
      <c r="I114" s="33" t="s">
        <v>32</v>
      </c>
      <c r="J114" s="37" t="str">
        <f>E21</f>
        <v>Michal Pospíšil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156</v>
      </c>
      <c r="D117" s="203" t="s">
        <v>64</v>
      </c>
      <c r="E117" s="203" t="s">
        <v>60</v>
      </c>
      <c r="F117" s="203" t="s">
        <v>61</v>
      </c>
      <c r="G117" s="203" t="s">
        <v>157</v>
      </c>
      <c r="H117" s="203" t="s">
        <v>158</v>
      </c>
      <c r="I117" s="203" t="s">
        <v>159</v>
      </c>
      <c r="J117" s="204" t="s">
        <v>126</v>
      </c>
      <c r="K117" s="205" t="s">
        <v>160</v>
      </c>
      <c r="L117" s="206"/>
      <c r="M117" s="101" t="s">
        <v>1</v>
      </c>
      <c r="N117" s="102" t="s">
        <v>43</v>
      </c>
      <c r="O117" s="102" t="s">
        <v>161</v>
      </c>
      <c r="P117" s="102" t="s">
        <v>162</v>
      </c>
      <c r="Q117" s="102" t="s">
        <v>163</v>
      </c>
      <c r="R117" s="102" t="s">
        <v>164</v>
      </c>
      <c r="S117" s="102" t="s">
        <v>165</v>
      </c>
      <c r="T117" s="103" t="s">
        <v>166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167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0.075899999999999995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128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78</v>
      </c>
      <c r="E119" s="215" t="s">
        <v>312</v>
      </c>
      <c r="F119" s="215" t="s">
        <v>2602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0.075899999999999995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189</v>
      </c>
      <c r="AT119" s="224" t="s">
        <v>78</v>
      </c>
      <c r="AU119" s="224" t="s">
        <v>79</v>
      </c>
      <c r="AY119" s="223" t="s">
        <v>170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78</v>
      </c>
      <c r="E120" s="226" t="s">
        <v>2603</v>
      </c>
      <c r="F120" s="226" t="s">
        <v>107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SUM(P121:P171)</f>
        <v>0</v>
      </c>
      <c r="Q120" s="220"/>
      <c r="R120" s="221">
        <f>SUM(R121:R171)</f>
        <v>0.075899999999999995</v>
      </c>
      <c r="S120" s="220"/>
      <c r="T120" s="222">
        <f>SUM(T121:T171)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189</v>
      </c>
      <c r="AT120" s="224" t="s">
        <v>78</v>
      </c>
      <c r="AU120" s="224" t="s">
        <v>87</v>
      </c>
      <c r="AY120" s="223" t="s">
        <v>170</v>
      </c>
      <c r="BK120" s="225">
        <f>SUM(BK121:BK171)</f>
        <v>0</v>
      </c>
    </row>
    <row r="121" s="2" customFormat="1" ht="14.4" customHeight="1">
      <c r="A121" s="39"/>
      <c r="B121" s="40"/>
      <c r="C121" s="228" t="s">
        <v>87</v>
      </c>
      <c r="D121" s="228" t="s">
        <v>172</v>
      </c>
      <c r="E121" s="229" t="s">
        <v>2604</v>
      </c>
      <c r="F121" s="230" t="s">
        <v>2605</v>
      </c>
      <c r="G121" s="231" t="s">
        <v>590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44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644</v>
      </c>
      <c r="AT121" s="240" t="s">
        <v>172</v>
      </c>
      <c r="AU121" s="240" t="s">
        <v>89</v>
      </c>
      <c r="AY121" s="18" t="s">
        <v>170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87</v>
      </c>
      <c r="BK121" s="241">
        <f>ROUND(I121*H121,2)</f>
        <v>0</v>
      </c>
      <c r="BL121" s="18" t="s">
        <v>644</v>
      </c>
      <c r="BM121" s="240" t="s">
        <v>2606</v>
      </c>
    </row>
    <row r="122" s="2" customFormat="1" ht="14.4" customHeight="1">
      <c r="A122" s="39"/>
      <c r="B122" s="40"/>
      <c r="C122" s="286" t="s">
        <v>89</v>
      </c>
      <c r="D122" s="286" t="s">
        <v>312</v>
      </c>
      <c r="E122" s="287" t="s">
        <v>2607</v>
      </c>
      <c r="F122" s="288" t="s">
        <v>2608</v>
      </c>
      <c r="G122" s="289" t="s">
        <v>590</v>
      </c>
      <c r="H122" s="290">
        <v>1</v>
      </c>
      <c r="I122" s="291"/>
      <c r="J122" s="292">
        <f>ROUND(I122*H122,2)</f>
        <v>0</v>
      </c>
      <c r="K122" s="293"/>
      <c r="L122" s="294"/>
      <c r="M122" s="295" t="s">
        <v>1</v>
      </c>
      <c r="N122" s="296" t="s">
        <v>44</v>
      </c>
      <c r="O122" s="92"/>
      <c r="P122" s="238">
        <f>O122*H122</f>
        <v>0</v>
      </c>
      <c r="Q122" s="238">
        <v>0.0060000000000000001</v>
      </c>
      <c r="R122" s="238">
        <f>Q122*H122</f>
        <v>0.0060000000000000001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1072</v>
      </c>
      <c r="AT122" s="240" t="s">
        <v>312</v>
      </c>
      <c r="AU122" s="240" t="s">
        <v>89</v>
      </c>
      <c r="AY122" s="18" t="s">
        <v>170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87</v>
      </c>
      <c r="BK122" s="241">
        <f>ROUND(I122*H122,2)</f>
        <v>0</v>
      </c>
      <c r="BL122" s="18" t="s">
        <v>1072</v>
      </c>
      <c r="BM122" s="240" t="s">
        <v>2609</v>
      </c>
    </row>
    <row r="123" s="2" customFormat="1" ht="24.15" customHeight="1">
      <c r="A123" s="39"/>
      <c r="B123" s="40"/>
      <c r="C123" s="228" t="s">
        <v>189</v>
      </c>
      <c r="D123" s="228" t="s">
        <v>172</v>
      </c>
      <c r="E123" s="229" t="s">
        <v>2610</v>
      </c>
      <c r="F123" s="230" t="s">
        <v>2611</v>
      </c>
      <c r="G123" s="231" t="s">
        <v>352</v>
      </c>
      <c r="H123" s="232">
        <v>90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44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644</v>
      </c>
      <c r="AT123" s="240" t="s">
        <v>172</v>
      </c>
      <c r="AU123" s="240" t="s">
        <v>89</v>
      </c>
      <c r="AY123" s="18" t="s">
        <v>170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87</v>
      </c>
      <c r="BK123" s="241">
        <f>ROUND(I123*H123,2)</f>
        <v>0</v>
      </c>
      <c r="BL123" s="18" t="s">
        <v>644</v>
      </c>
      <c r="BM123" s="240" t="s">
        <v>2612</v>
      </c>
    </row>
    <row r="124" s="13" customFormat="1">
      <c r="A124" s="13"/>
      <c r="B124" s="242"/>
      <c r="C124" s="243"/>
      <c r="D124" s="244" t="s">
        <v>178</v>
      </c>
      <c r="E124" s="245" t="s">
        <v>1</v>
      </c>
      <c r="F124" s="246" t="s">
        <v>2613</v>
      </c>
      <c r="G124" s="243"/>
      <c r="H124" s="245" t="s">
        <v>1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178</v>
      </c>
      <c r="AU124" s="252" t="s">
        <v>89</v>
      </c>
      <c r="AV124" s="13" t="s">
        <v>87</v>
      </c>
      <c r="AW124" s="13" t="s">
        <v>36</v>
      </c>
      <c r="AX124" s="13" t="s">
        <v>79</v>
      </c>
      <c r="AY124" s="252" t="s">
        <v>170</v>
      </c>
    </row>
    <row r="125" s="14" customFormat="1">
      <c r="A125" s="14"/>
      <c r="B125" s="253"/>
      <c r="C125" s="254"/>
      <c r="D125" s="244" t="s">
        <v>178</v>
      </c>
      <c r="E125" s="255" t="s">
        <v>1</v>
      </c>
      <c r="F125" s="256" t="s">
        <v>2614</v>
      </c>
      <c r="G125" s="254"/>
      <c r="H125" s="257">
        <v>90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178</v>
      </c>
      <c r="AU125" s="263" t="s">
        <v>89</v>
      </c>
      <c r="AV125" s="14" t="s">
        <v>89</v>
      </c>
      <c r="AW125" s="14" t="s">
        <v>36</v>
      </c>
      <c r="AX125" s="14" t="s">
        <v>79</v>
      </c>
      <c r="AY125" s="263" t="s">
        <v>170</v>
      </c>
    </row>
    <row r="126" s="15" customFormat="1">
      <c r="A126" s="15"/>
      <c r="B126" s="264"/>
      <c r="C126" s="265"/>
      <c r="D126" s="244" t="s">
        <v>178</v>
      </c>
      <c r="E126" s="266" t="s">
        <v>1</v>
      </c>
      <c r="F126" s="267" t="s">
        <v>183</v>
      </c>
      <c r="G126" s="265"/>
      <c r="H126" s="268">
        <v>90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178</v>
      </c>
      <c r="AU126" s="274" t="s">
        <v>89</v>
      </c>
      <c r="AV126" s="15" t="s">
        <v>176</v>
      </c>
      <c r="AW126" s="15" t="s">
        <v>36</v>
      </c>
      <c r="AX126" s="15" t="s">
        <v>87</v>
      </c>
      <c r="AY126" s="274" t="s">
        <v>170</v>
      </c>
    </row>
    <row r="127" s="2" customFormat="1" ht="24.15" customHeight="1">
      <c r="A127" s="39"/>
      <c r="B127" s="40"/>
      <c r="C127" s="286" t="s">
        <v>176</v>
      </c>
      <c r="D127" s="286" t="s">
        <v>312</v>
      </c>
      <c r="E127" s="287" t="s">
        <v>2615</v>
      </c>
      <c r="F127" s="288" t="s">
        <v>2616</v>
      </c>
      <c r="G127" s="289" t="s">
        <v>352</v>
      </c>
      <c r="H127" s="290">
        <v>90</v>
      </c>
      <c r="I127" s="291"/>
      <c r="J127" s="292">
        <f>ROUND(I127*H127,2)</f>
        <v>0</v>
      </c>
      <c r="K127" s="293"/>
      <c r="L127" s="294"/>
      <c r="M127" s="295" t="s">
        <v>1</v>
      </c>
      <c r="N127" s="296" t="s">
        <v>44</v>
      </c>
      <c r="O127" s="92"/>
      <c r="P127" s="238">
        <f>O127*H127</f>
        <v>0</v>
      </c>
      <c r="Q127" s="238">
        <v>0.00012999999999999999</v>
      </c>
      <c r="R127" s="238">
        <f>Q127*H127</f>
        <v>0.011699999999999999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1785</v>
      </c>
      <c r="AT127" s="240" t="s">
        <v>312</v>
      </c>
      <c r="AU127" s="240" t="s">
        <v>89</v>
      </c>
      <c r="AY127" s="18" t="s">
        <v>170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87</v>
      </c>
      <c r="BK127" s="241">
        <f>ROUND(I127*H127,2)</f>
        <v>0</v>
      </c>
      <c r="BL127" s="18" t="s">
        <v>644</v>
      </c>
      <c r="BM127" s="240" t="s">
        <v>2617</v>
      </c>
    </row>
    <row r="128" s="2" customFormat="1" ht="24.15" customHeight="1">
      <c r="A128" s="39"/>
      <c r="B128" s="40"/>
      <c r="C128" s="228" t="s">
        <v>206</v>
      </c>
      <c r="D128" s="228" t="s">
        <v>172</v>
      </c>
      <c r="E128" s="229" t="s">
        <v>2618</v>
      </c>
      <c r="F128" s="230" t="s">
        <v>2619</v>
      </c>
      <c r="G128" s="231" t="s">
        <v>352</v>
      </c>
      <c r="H128" s="232">
        <v>50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273</v>
      </c>
      <c r="AT128" s="240" t="s">
        <v>172</v>
      </c>
      <c r="AU128" s="240" t="s">
        <v>89</v>
      </c>
      <c r="AY128" s="18" t="s">
        <v>170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87</v>
      </c>
      <c r="BK128" s="241">
        <f>ROUND(I128*H128,2)</f>
        <v>0</v>
      </c>
      <c r="BL128" s="18" t="s">
        <v>273</v>
      </c>
      <c r="BM128" s="240" t="s">
        <v>2620</v>
      </c>
    </row>
    <row r="129" s="13" customFormat="1">
      <c r="A129" s="13"/>
      <c r="B129" s="242"/>
      <c r="C129" s="243"/>
      <c r="D129" s="244" t="s">
        <v>178</v>
      </c>
      <c r="E129" s="245" t="s">
        <v>1</v>
      </c>
      <c r="F129" s="246" t="s">
        <v>2621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178</v>
      </c>
      <c r="AU129" s="252" t="s">
        <v>89</v>
      </c>
      <c r="AV129" s="13" t="s">
        <v>87</v>
      </c>
      <c r="AW129" s="13" t="s">
        <v>36</v>
      </c>
      <c r="AX129" s="13" t="s">
        <v>79</v>
      </c>
      <c r="AY129" s="252" t="s">
        <v>170</v>
      </c>
    </row>
    <row r="130" s="14" customFormat="1">
      <c r="A130" s="14"/>
      <c r="B130" s="253"/>
      <c r="C130" s="254"/>
      <c r="D130" s="244" t="s">
        <v>178</v>
      </c>
      <c r="E130" s="255" t="s">
        <v>1</v>
      </c>
      <c r="F130" s="256" t="s">
        <v>2622</v>
      </c>
      <c r="G130" s="254"/>
      <c r="H130" s="257">
        <v>50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178</v>
      </c>
      <c r="AU130" s="263" t="s">
        <v>89</v>
      </c>
      <c r="AV130" s="14" t="s">
        <v>89</v>
      </c>
      <c r="AW130" s="14" t="s">
        <v>36</v>
      </c>
      <c r="AX130" s="14" t="s">
        <v>79</v>
      </c>
      <c r="AY130" s="263" t="s">
        <v>170</v>
      </c>
    </row>
    <row r="131" s="15" customFormat="1">
      <c r="A131" s="15"/>
      <c r="B131" s="264"/>
      <c r="C131" s="265"/>
      <c r="D131" s="244" t="s">
        <v>178</v>
      </c>
      <c r="E131" s="266" t="s">
        <v>1</v>
      </c>
      <c r="F131" s="267" t="s">
        <v>183</v>
      </c>
      <c r="G131" s="265"/>
      <c r="H131" s="268">
        <v>50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178</v>
      </c>
      <c r="AU131" s="274" t="s">
        <v>89</v>
      </c>
      <c r="AV131" s="15" t="s">
        <v>176</v>
      </c>
      <c r="AW131" s="15" t="s">
        <v>36</v>
      </c>
      <c r="AX131" s="15" t="s">
        <v>87</v>
      </c>
      <c r="AY131" s="274" t="s">
        <v>170</v>
      </c>
    </row>
    <row r="132" s="2" customFormat="1" ht="24.15" customHeight="1">
      <c r="A132" s="39"/>
      <c r="B132" s="40"/>
      <c r="C132" s="286" t="s">
        <v>213</v>
      </c>
      <c r="D132" s="286" t="s">
        <v>312</v>
      </c>
      <c r="E132" s="287" t="s">
        <v>2623</v>
      </c>
      <c r="F132" s="288" t="s">
        <v>2624</v>
      </c>
      <c r="G132" s="289" t="s">
        <v>352</v>
      </c>
      <c r="H132" s="290">
        <v>50</v>
      </c>
      <c r="I132" s="291"/>
      <c r="J132" s="292">
        <f>ROUND(I132*H132,2)</f>
        <v>0</v>
      </c>
      <c r="K132" s="293"/>
      <c r="L132" s="294"/>
      <c r="M132" s="295" t="s">
        <v>1</v>
      </c>
      <c r="N132" s="296" t="s">
        <v>44</v>
      </c>
      <c r="O132" s="92"/>
      <c r="P132" s="238">
        <f>O132*H132</f>
        <v>0</v>
      </c>
      <c r="Q132" s="238">
        <v>0.00017000000000000001</v>
      </c>
      <c r="R132" s="238">
        <f>Q132*H132</f>
        <v>0.0085000000000000006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366</v>
      </c>
      <c r="AT132" s="240" t="s">
        <v>312</v>
      </c>
      <c r="AU132" s="240" t="s">
        <v>89</v>
      </c>
      <c r="AY132" s="18" t="s">
        <v>170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273</v>
      </c>
      <c r="BM132" s="240" t="s">
        <v>2625</v>
      </c>
    </row>
    <row r="133" s="2" customFormat="1" ht="24.15" customHeight="1">
      <c r="A133" s="39"/>
      <c r="B133" s="40"/>
      <c r="C133" s="228" t="s">
        <v>226</v>
      </c>
      <c r="D133" s="228" t="s">
        <v>172</v>
      </c>
      <c r="E133" s="229" t="s">
        <v>2626</v>
      </c>
      <c r="F133" s="230" t="s">
        <v>2627</v>
      </c>
      <c r="G133" s="231" t="s">
        <v>352</v>
      </c>
      <c r="H133" s="232">
        <v>550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273</v>
      </c>
      <c r="AT133" s="240" t="s">
        <v>172</v>
      </c>
      <c r="AU133" s="240" t="s">
        <v>89</v>
      </c>
      <c r="AY133" s="18" t="s">
        <v>170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273</v>
      </c>
      <c r="BM133" s="240" t="s">
        <v>2628</v>
      </c>
    </row>
    <row r="134" s="13" customFormat="1">
      <c r="A134" s="13"/>
      <c r="B134" s="242"/>
      <c r="C134" s="243"/>
      <c r="D134" s="244" t="s">
        <v>178</v>
      </c>
      <c r="E134" s="245" t="s">
        <v>1</v>
      </c>
      <c r="F134" s="246" t="s">
        <v>2629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178</v>
      </c>
      <c r="AU134" s="252" t="s">
        <v>89</v>
      </c>
      <c r="AV134" s="13" t="s">
        <v>87</v>
      </c>
      <c r="AW134" s="13" t="s">
        <v>36</v>
      </c>
      <c r="AX134" s="13" t="s">
        <v>79</v>
      </c>
      <c r="AY134" s="252" t="s">
        <v>170</v>
      </c>
    </row>
    <row r="135" s="14" customFormat="1">
      <c r="A135" s="14"/>
      <c r="B135" s="253"/>
      <c r="C135" s="254"/>
      <c r="D135" s="244" t="s">
        <v>178</v>
      </c>
      <c r="E135" s="255" t="s">
        <v>1</v>
      </c>
      <c r="F135" s="256" t="s">
        <v>2630</v>
      </c>
      <c r="G135" s="254"/>
      <c r="H135" s="257">
        <v>300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178</v>
      </c>
      <c r="AU135" s="263" t="s">
        <v>89</v>
      </c>
      <c r="AV135" s="14" t="s">
        <v>89</v>
      </c>
      <c r="AW135" s="14" t="s">
        <v>36</v>
      </c>
      <c r="AX135" s="14" t="s">
        <v>79</v>
      </c>
      <c r="AY135" s="263" t="s">
        <v>170</v>
      </c>
    </row>
    <row r="136" s="13" customFormat="1">
      <c r="A136" s="13"/>
      <c r="B136" s="242"/>
      <c r="C136" s="243"/>
      <c r="D136" s="244" t="s">
        <v>178</v>
      </c>
      <c r="E136" s="245" t="s">
        <v>1</v>
      </c>
      <c r="F136" s="246" t="s">
        <v>2631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178</v>
      </c>
      <c r="AU136" s="252" t="s">
        <v>89</v>
      </c>
      <c r="AV136" s="13" t="s">
        <v>87</v>
      </c>
      <c r="AW136" s="13" t="s">
        <v>36</v>
      </c>
      <c r="AX136" s="13" t="s">
        <v>79</v>
      </c>
      <c r="AY136" s="252" t="s">
        <v>170</v>
      </c>
    </row>
    <row r="137" s="14" customFormat="1">
      <c r="A137" s="14"/>
      <c r="B137" s="253"/>
      <c r="C137" s="254"/>
      <c r="D137" s="244" t="s">
        <v>178</v>
      </c>
      <c r="E137" s="255" t="s">
        <v>1</v>
      </c>
      <c r="F137" s="256" t="s">
        <v>2632</v>
      </c>
      <c r="G137" s="254"/>
      <c r="H137" s="257">
        <v>250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178</v>
      </c>
      <c r="AU137" s="263" t="s">
        <v>89</v>
      </c>
      <c r="AV137" s="14" t="s">
        <v>89</v>
      </c>
      <c r="AW137" s="14" t="s">
        <v>36</v>
      </c>
      <c r="AX137" s="14" t="s">
        <v>79</v>
      </c>
      <c r="AY137" s="263" t="s">
        <v>170</v>
      </c>
    </row>
    <row r="138" s="15" customFormat="1">
      <c r="A138" s="15"/>
      <c r="B138" s="264"/>
      <c r="C138" s="265"/>
      <c r="D138" s="244" t="s">
        <v>178</v>
      </c>
      <c r="E138" s="266" t="s">
        <v>1</v>
      </c>
      <c r="F138" s="267" t="s">
        <v>183</v>
      </c>
      <c r="G138" s="265"/>
      <c r="H138" s="268">
        <v>550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178</v>
      </c>
      <c r="AU138" s="274" t="s">
        <v>89</v>
      </c>
      <c r="AV138" s="15" t="s">
        <v>176</v>
      </c>
      <c r="AW138" s="15" t="s">
        <v>36</v>
      </c>
      <c r="AX138" s="15" t="s">
        <v>87</v>
      </c>
      <c r="AY138" s="274" t="s">
        <v>170</v>
      </c>
    </row>
    <row r="139" s="2" customFormat="1" ht="37.8" customHeight="1">
      <c r="A139" s="39"/>
      <c r="B139" s="40"/>
      <c r="C139" s="286" t="s">
        <v>233</v>
      </c>
      <c r="D139" s="286" t="s">
        <v>312</v>
      </c>
      <c r="E139" s="287" t="s">
        <v>2633</v>
      </c>
      <c r="F139" s="288" t="s">
        <v>2634</v>
      </c>
      <c r="G139" s="289" t="s">
        <v>352</v>
      </c>
      <c r="H139" s="290">
        <v>300</v>
      </c>
      <c r="I139" s="291"/>
      <c r="J139" s="292">
        <f>ROUND(I139*H139,2)</f>
        <v>0</v>
      </c>
      <c r="K139" s="293"/>
      <c r="L139" s="294"/>
      <c r="M139" s="295" t="s">
        <v>1</v>
      </c>
      <c r="N139" s="296" t="s">
        <v>44</v>
      </c>
      <c r="O139" s="92"/>
      <c r="P139" s="238">
        <f>O139*H139</f>
        <v>0</v>
      </c>
      <c r="Q139" s="238">
        <v>5.0000000000000002E-05</v>
      </c>
      <c r="R139" s="238">
        <f>Q139*H139</f>
        <v>0.015000000000000001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366</v>
      </c>
      <c r="AT139" s="240" t="s">
        <v>312</v>
      </c>
      <c r="AU139" s="240" t="s">
        <v>89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273</v>
      </c>
      <c r="BM139" s="240" t="s">
        <v>2635</v>
      </c>
    </row>
    <row r="140" s="2" customFormat="1" ht="37.8" customHeight="1">
      <c r="A140" s="39"/>
      <c r="B140" s="40"/>
      <c r="C140" s="286" t="s">
        <v>240</v>
      </c>
      <c r="D140" s="286" t="s">
        <v>312</v>
      </c>
      <c r="E140" s="287" t="s">
        <v>2636</v>
      </c>
      <c r="F140" s="288" t="s">
        <v>2637</v>
      </c>
      <c r="G140" s="289" t="s">
        <v>352</v>
      </c>
      <c r="H140" s="290">
        <v>250</v>
      </c>
      <c r="I140" s="291"/>
      <c r="J140" s="292">
        <f>ROUND(I140*H140,2)</f>
        <v>0</v>
      </c>
      <c r="K140" s="293"/>
      <c r="L140" s="294"/>
      <c r="M140" s="295" t="s">
        <v>1</v>
      </c>
      <c r="N140" s="296" t="s">
        <v>44</v>
      </c>
      <c r="O140" s="92"/>
      <c r="P140" s="238">
        <f>O140*H140</f>
        <v>0</v>
      </c>
      <c r="Q140" s="238">
        <v>6.9999999999999994E-05</v>
      </c>
      <c r="R140" s="238">
        <f>Q140*H140</f>
        <v>0.017499999999999998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366</v>
      </c>
      <c r="AT140" s="240" t="s">
        <v>312</v>
      </c>
      <c r="AU140" s="240" t="s">
        <v>89</v>
      </c>
      <c r="AY140" s="18" t="s">
        <v>170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273</v>
      </c>
      <c r="BM140" s="240" t="s">
        <v>2638</v>
      </c>
    </row>
    <row r="141" s="2" customFormat="1" ht="14.4" customHeight="1">
      <c r="A141" s="39"/>
      <c r="B141" s="40"/>
      <c r="C141" s="228" t="s">
        <v>247</v>
      </c>
      <c r="D141" s="228" t="s">
        <v>172</v>
      </c>
      <c r="E141" s="229" t="s">
        <v>2639</v>
      </c>
      <c r="F141" s="230" t="s">
        <v>2640</v>
      </c>
      <c r="G141" s="231" t="s">
        <v>352</v>
      </c>
      <c r="H141" s="232">
        <v>120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273</v>
      </c>
      <c r="AT141" s="240" t="s">
        <v>172</v>
      </c>
      <c r="AU141" s="240" t="s">
        <v>89</v>
      </c>
      <c r="AY141" s="18" t="s">
        <v>170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273</v>
      </c>
      <c r="BM141" s="240" t="s">
        <v>2641</v>
      </c>
    </row>
    <row r="142" s="13" customFormat="1">
      <c r="A142" s="13"/>
      <c r="B142" s="242"/>
      <c r="C142" s="243"/>
      <c r="D142" s="244" t="s">
        <v>178</v>
      </c>
      <c r="E142" s="245" t="s">
        <v>1</v>
      </c>
      <c r="F142" s="246" t="s">
        <v>2642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178</v>
      </c>
      <c r="AU142" s="252" t="s">
        <v>89</v>
      </c>
      <c r="AV142" s="13" t="s">
        <v>87</v>
      </c>
      <c r="AW142" s="13" t="s">
        <v>36</v>
      </c>
      <c r="AX142" s="13" t="s">
        <v>79</v>
      </c>
      <c r="AY142" s="252" t="s">
        <v>170</v>
      </c>
    </row>
    <row r="143" s="14" customFormat="1">
      <c r="A143" s="14"/>
      <c r="B143" s="253"/>
      <c r="C143" s="254"/>
      <c r="D143" s="244" t="s">
        <v>178</v>
      </c>
      <c r="E143" s="255" t="s">
        <v>1</v>
      </c>
      <c r="F143" s="256" t="s">
        <v>2643</v>
      </c>
      <c r="G143" s="254"/>
      <c r="H143" s="257">
        <v>120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178</v>
      </c>
      <c r="AU143" s="263" t="s">
        <v>89</v>
      </c>
      <c r="AV143" s="14" t="s">
        <v>89</v>
      </c>
      <c r="AW143" s="14" t="s">
        <v>36</v>
      </c>
      <c r="AX143" s="14" t="s">
        <v>79</v>
      </c>
      <c r="AY143" s="263" t="s">
        <v>170</v>
      </c>
    </row>
    <row r="144" s="15" customFormat="1">
      <c r="A144" s="15"/>
      <c r="B144" s="264"/>
      <c r="C144" s="265"/>
      <c r="D144" s="244" t="s">
        <v>178</v>
      </c>
      <c r="E144" s="266" t="s">
        <v>1</v>
      </c>
      <c r="F144" s="267" t="s">
        <v>183</v>
      </c>
      <c r="G144" s="265"/>
      <c r="H144" s="268">
        <v>120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178</v>
      </c>
      <c r="AU144" s="274" t="s">
        <v>89</v>
      </c>
      <c r="AV144" s="15" t="s">
        <v>176</v>
      </c>
      <c r="AW144" s="15" t="s">
        <v>36</v>
      </c>
      <c r="AX144" s="15" t="s">
        <v>87</v>
      </c>
      <c r="AY144" s="274" t="s">
        <v>170</v>
      </c>
    </row>
    <row r="145" s="2" customFormat="1" ht="37.8" customHeight="1">
      <c r="A145" s="39"/>
      <c r="B145" s="40"/>
      <c r="C145" s="286" t="s">
        <v>251</v>
      </c>
      <c r="D145" s="286" t="s">
        <v>312</v>
      </c>
      <c r="E145" s="287" t="s">
        <v>2644</v>
      </c>
      <c r="F145" s="288" t="s">
        <v>2645</v>
      </c>
      <c r="G145" s="289" t="s">
        <v>352</v>
      </c>
      <c r="H145" s="290">
        <v>120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44</v>
      </c>
      <c r="O145" s="92"/>
      <c r="P145" s="238">
        <f>O145*H145</f>
        <v>0</v>
      </c>
      <c r="Q145" s="238">
        <v>0.00010000000000000001</v>
      </c>
      <c r="R145" s="238">
        <f>Q145*H145</f>
        <v>0.012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366</v>
      </c>
      <c r="AT145" s="240" t="s">
        <v>312</v>
      </c>
      <c r="AU145" s="240" t="s">
        <v>89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273</v>
      </c>
      <c r="BM145" s="240" t="s">
        <v>2646</v>
      </c>
    </row>
    <row r="146" s="2" customFormat="1" ht="14.4" customHeight="1">
      <c r="A146" s="39"/>
      <c r="B146" s="40"/>
      <c r="C146" s="228" t="s">
        <v>255</v>
      </c>
      <c r="D146" s="228" t="s">
        <v>172</v>
      </c>
      <c r="E146" s="229" t="s">
        <v>2647</v>
      </c>
      <c r="F146" s="230" t="s">
        <v>2648</v>
      </c>
      <c r="G146" s="231" t="s">
        <v>352</v>
      </c>
      <c r="H146" s="232">
        <v>100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273</v>
      </c>
      <c r="AT146" s="240" t="s">
        <v>172</v>
      </c>
      <c r="AU146" s="240" t="s">
        <v>89</v>
      </c>
      <c r="AY146" s="18" t="s">
        <v>170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273</v>
      </c>
      <c r="BM146" s="240" t="s">
        <v>2649</v>
      </c>
    </row>
    <row r="147" s="2" customFormat="1" ht="14.4" customHeight="1">
      <c r="A147" s="39"/>
      <c r="B147" s="40"/>
      <c r="C147" s="286" t="s">
        <v>260</v>
      </c>
      <c r="D147" s="286" t="s">
        <v>312</v>
      </c>
      <c r="E147" s="287" t="s">
        <v>2650</v>
      </c>
      <c r="F147" s="288" t="s">
        <v>2651</v>
      </c>
      <c r="G147" s="289" t="s">
        <v>352</v>
      </c>
      <c r="H147" s="290">
        <v>100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44</v>
      </c>
      <c r="O147" s="92"/>
      <c r="P147" s="238">
        <f>O147*H147</f>
        <v>0</v>
      </c>
      <c r="Q147" s="238">
        <v>2.0000000000000002E-05</v>
      </c>
      <c r="R147" s="238">
        <f>Q147*H147</f>
        <v>0.002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366</v>
      </c>
      <c r="AT147" s="240" t="s">
        <v>312</v>
      </c>
      <c r="AU147" s="240" t="s">
        <v>89</v>
      </c>
      <c r="AY147" s="18" t="s">
        <v>170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273</v>
      </c>
      <c r="BM147" s="240" t="s">
        <v>2652</v>
      </c>
    </row>
    <row r="148" s="2" customFormat="1" ht="14.4" customHeight="1">
      <c r="A148" s="39"/>
      <c r="B148" s="40"/>
      <c r="C148" s="228" t="s">
        <v>264</v>
      </c>
      <c r="D148" s="228" t="s">
        <v>172</v>
      </c>
      <c r="E148" s="229" t="s">
        <v>2653</v>
      </c>
      <c r="F148" s="230" t="s">
        <v>2654</v>
      </c>
      <c r="G148" s="231" t="s">
        <v>352</v>
      </c>
      <c r="H148" s="232">
        <v>40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273</v>
      </c>
      <c r="AT148" s="240" t="s">
        <v>172</v>
      </c>
      <c r="AU148" s="240" t="s">
        <v>89</v>
      </c>
      <c r="AY148" s="18" t="s">
        <v>170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273</v>
      </c>
      <c r="BM148" s="240" t="s">
        <v>2655</v>
      </c>
    </row>
    <row r="149" s="2" customFormat="1" ht="37.8" customHeight="1">
      <c r="A149" s="39"/>
      <c r="B149" s="40"/>
      <c r="C149" s="286" t="s">
        <v>8</v>
      </c>
      <c r="D149" s="286" t="s">
        <v>312</v>
      </c>
      <c r="E149" s="287" t="s">
        <v>2656</v>
      </c>
      <c r="F149" s="288" t="s">
        <v>2657</v>
      </c>
      <c r="G149" s="289" t="s">
        <v>352</v>
      </c>
      <c r="H149" s="290">
        <v>40</v>
      </c>
      <c r="I149" s="291"/>
      <c r="J149" s="292">
        <f>ROUND(I149*H149,2)</f>
        <v>0</v>
      </c>
      <c r="K149" s="293"/>
      <c r="L149" s="294"/>
      <c r="M149" s="295" t="s">
        <v>1</v>
      </c>
      <c r="N149" s="296" t="s">
        <v>44</v>
      </c>
      <c r="O149" s="92"/>
      <c r="P149" s="238">
        <f>O149*H149</f>
        <v>0</v>
      </c>
      <c r="Q149" s="238">
        <v>8.0000000000000007E-05</v>
      </c>
      <c r="R149" s="238">
        <f>Q149*H149</f>
        <v>0.0032000000000000002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366</v>
      </c>
      <c r="AT149" s="240" t="s">
        <v>312</v>
      </c>
      <c r="AU149" s="240" t="s">
        <v>89</v>
      </c>
      <c r="AY149" s="18" t="s">
        <v>170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273</v>
      </c>
      <c r="BM149" s="240" t="s">
        <v>2658</v>
      </c>
    </row>
    <row r="150" s="2" customFormat="1" ht="14.4" customHeight="1">
      <c r="A150" s="39"/>
      <c r="B150" s="40"/>
      <c r="C150" s="228" t="s">
        <v>273</v>
      </c>
      <c r="D150" s="228" t="s">
        <v>172</v>
      </c>
      <c r="E150" s="229" t="s">
        <v>2659</v>
      </c>
      <c r="F150" s="230" t="s">
        <v>2660</v>
      </c>
      <c r="G150" s="231" t="s">
        <v>1716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273</v>
      </c>
      <c r="AT150" s="240" t="s">
        <v>172</v>
      </c>
      <c r="AU150" s="240" t="s">
        <v>89</v>
      </c>
      <c r="AY150" s="18" t="s">
        <v>170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273</v>
      </c>
      <c r="BM150" s="240" t="s">
        <v>2661</v>
      </c>
    </row>
    <row r="151" s="2" customFormat="1" ht="14.4" customHeight="1">
      <c r="A151" s="39"/>
      <c r="B151" s="40"/>
      <c r="C151" s="228" t="s">
        <v>277</v>
      </c>
      <c r="D151" s="228" t="s">
        <v>172</v>
      </c>
      <c r="E151" s="229" t="s">
        <v>2662</v>
      </c>
      <c r="F151" s="230" t="s">
        <v>2663</v>
      </c>
      <c r="G151" s="231" t="s">
        <v>1337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273</v>
      </c>
      <c r="AT151" s="240" t="s">
        <v>172</v>
      </c>
      <c r="AU151" s="240" t="s">
        <v>89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273</v>
      </c>
      <c r="BM151" s="240" t="s">
        <v>2664</v>
      </c>
    </row>
    <row r="152" s="2" customFormat="1" ht="14.4" customHeight="1">
      <c r="A152" s="39"/>
      <c r="B152" s="40"/>
      <c r="C152" s="286" t="s">
        <v>287</v>
      </c>
      <c r="D152" s="286" t="s">
        <v>312</v>
      </c>
      <c r="E152" s="287" t="s">
        <v>96</v>
      </c>
      <c r="F152" s="288" t="s">
        <v>2665</v>
      </c>
      <c r="G152" s="289" t="s">
        <v>1337</v>
      </c>
      <c r="H152" s="290">
        <v>1</v>
      </c>
      <c r="I152" s="291"/>
      <c r="J152" s="292">
        <f>ROUND(I152*H152,2)</f>
        <v>0</v>
      </c>
      <c r="K152" s="293"/>
      <c r="L152" s="294"/>
      <c r="M152" s="295" t="s">
        <v>1</v>
      </c>
      <c r="N152" s="296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366</v>
      </c>
      <c r="AT152" s="240" t="s">
        <v>312</v>
      </c>
      <c r="AU152" s="240" t="s">
        <v>89</v>
      </c>
      <c r="AY152" s="18" t="s">
        <v>170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273</v>
      </c>
      <c r="BM152" s="240" t="s">
        <v>2666</v>
      </c>
    </row>
    <row r="153" s="2" customFormat="1" ht="14.4" customHeight="1">
      <c r="A153" s="39"/>
      <c r="B153" s="40"/>
      <c r="C153" s="228" t="s">
        <v>293</v>
      </c>
      <c r="D153" s="228" t="s">
        <v>172</v>
      </c>
      <c r="E153" s="229" t="s">
        <v>2667</v>
      </c>
      <c r="F153" s="230" t="s">
        <v>2668</v>
      </c>
      <c r="G153" s="231" t="s">
        <v>1337</v>
      </c>
      <c r="H153" s="232">
        <v>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273</v>
      </c>
      <c r="AT153" s="240" t="s">
        <v>172</v>
      </c>
      <c r="AU153" s="240" t="s">
        <v>89</v>
      </c>
      <c r="AY153" s="18" t="s">
        <v>170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273</v>
      </c>
      <c r="BM153" s="240" t="s">
        <v>2669</v>
      </c>
    </row>
    <row r="154" s="2" customFormat="1" ht="14.4" customHeight="1">
      <c r="A154" s="39"/>
      <c r="B154" s="40"/>
      <c r="C154" s="286" t="s">
        <v>299</v>
      </c>
      <c r="D154" s="286" t="s">
        <v>312</v>
      </c>
      <c r="E154" s="287" t="s">
        <v>100</v>
      </c>
      <c r="F154" s="288" t="s">
        <v>2670</v>
      </c>
      <c r="G154" s="289" t="s">
        <v>1337</v>
      </c>
      <c r="H154" s="290">
        <v>2</v>
      </c>
      <c r="I154" s="291"/>
      <c r="J154" s="292">
        <f>ROUND(I154*H154,2)</f>
        <v>0</v>
      </c>
      <c r="K154" s="293"/>
      <c r="L154" s="294"/>
      <c r="M154" s="295" t="s">
        <v>1</v>
      </c>
      <c r="N154" s="296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366</v>
      </c>
      <c r="AT154" s="240" t="s">
        <v>312</v>
      </c>
      <c r="AU154" s="240" t="s">
        <v>89</v>
      </c>
      <c r="AY154" s="18" t="s">
        <v>170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273</v>
      </c>
      <c r="BM154" s="240" t="s">
        <v>2671</v>
      </c>
    </row>
    <row r="155" s="2" customFormat="1" ht="14.4" customHeight="1">
      <c r="A155" s="39"/>
      <c r="B155" s="40"/>
      <c r="C155" s="228" t="s">
        <v>7</v>
      </c>
      <c r="D155" s="228" t="s">
        <v>172</v>
      </c>
      <c r="E155" s="229" t="s">
        <v>2672</v>
      </c>
      <c r="F155" s="230" t="s">
        <v>2673</v>
      </c>
      <c r="G155" s="231" t="s">
        <v>1337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273</v>
      </c>
      <c r="AT155" s="240" t="s">
        <v>172</v>
      </c>
      <c r="AU155" s="240" t="s">
        <v>89</v>
      </c>
      <c r="AY155" s="18" t="s">
        <v>170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273</v>
      </c>
      <c r="BM155" s="240" t="s">
        <v>2674</v>
      </c>
    </row>
    <row r="156" s="2" customFormat="1" ht="14.4" customHeight="1">
      <c r="A156" s="39"/>
      <c r="B156" s="40"/>
      <c r="C156" s="286" t="s">
        <v>311</v>
      </c>
      <c r="D156" s="286" t="s">
        <v>312</v>
      </c>
      <c r="E156" s="287" t="s">
        <v>2675</v>
      </c>
      <c r="F156" s="288" t="s">
        <v>2676</v>
      </c>
      <c r="G156" s="289" t="s">
        <v>1337</v>
      </c>
      <c r="H156" s="290">
        <v>1</v>
      </c>
      <c r="I156" s="291"/>
      <c r="J156" s="292">
        <f>ROUND(I156*H156,2)</f>
        <v>0</v>
      </c>
      <c r="K156" s="293"/>
      <c r="L156" s="294"/>
      <c r="M156" s="295" t="s">
        <v>1</v>
      </c>
      <c r="N156" s="296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366</v>
      </c>
      <c r="AT156" s="240" t="s">
        <v>312</v>
      </c>
      <c r="AU156" s="240" t="s">
        <v>89</v>
      </c>
      <c r="AY156" s="18" t="s">
        <v>170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273</v>
      </c>
      <c r="BM156" s="240" t="s">
        <v>2677</v>
      </c>
    </row>
    <row r="157" s="2" customFormat="1" ht="14.4" customHeight="1">
      <c r="A157" s="39"/>
      <c r="B157" s="40"/>
      <c r="C157" s="228" t="s">
        <v>317</v>
      </c>
      <c r="D157" s="228" t="s">
        <v>172</v>
      </c>
      <c r="E157" s="229" t="s">
        <v>2678</v>
      </c>
      <c r="F157" s="230" t="s">
        <v>2679</v>
      </c>
      <c r="G157" s="231" t="s">
        <v>1337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273</v>
      </c>
      <c r="AT157" s="240" t="s">
        <v>172</v>
      </c>
      <c r="AU157" s="240" t="s">
        <v>89</v>
      </c>
      <c r="AY157" s="18" t="s">
        <v>170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273</v>
      </c>
      <c r="BM157" s="240" t="s">
        <v>2680</v>
      </c>
    </row>
    <row r="158" s="2" customFormat="1" ht="14.4" customHeight="1">
      <c r="A158" s="39"/>
      <c r="B158" s="40"/>
      <c r="C158" s="286" t="s">
        <v>322</v>
      </c>
      <c r="D158" s="286" t="s">
        <v>312</v>
      </c>
      <c r="E158" s="287" t="s">
        <v>2681</v>
      </c>
      <c r="F158" s="288" t="s">
        <v>2682</v>
      </c>
      <c r="G158" s="289" t="s">
        <v>1337</v>
      </c>
      <c r="H158" s="290">
        <v>1</v>
      </c>
      <c r="I158" s="291"/>
      <c r="J158" s="292">
        <f>ROUND(I158*H158,2)</f>
        <v>0</v>
      </c>
      <c r="K158" s="293"/>
      <c r="L158" s="294"/>
      <c r="M158" s="295" t="s">
        <v>1</v>
      </c>
      <c r="N158" s="296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366</v>
      </c>
      <c r="AT158" s="240" t="s">
        <v>312</v>
      </c>
      <c r="AU158" s="240" t="s">
        <v>89</v>
      </c>
      <c r="AY158" s="18" t="s">
        <v>170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273</v>
      </c>
      <c r="BM158" s="240" t="s">
        <v>2683</v>
      </c>
    </row>
    <row r="159" s="2" customFormat="1" ht="14.4" customHeight="1">
      <c r="A159" s="39"/>
      <c r="B159" s="40"/>
      <c r="C159" s="228" t="s">
        <v>326</v>
      </c>
      <c r="D159" s="228" t="s">
        <v>172</v>
      </c>
      <c r="E159" s="229" t="s">
        <v>2684</v>
      </c>
      <c r="F159" s="230" t="s">
        <v>2685</v>
      </c>
      <c r="G159" s="231" t="s">
        <v>1337</v>
      </c>
      <c r="H159" s="232">
        <v>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273</v>
      </c>
      <c r="AT159" s="240" t="s">
        <v>172</v>
      </c>
      <c r="AU159" s="240" t="s">
        <v>89</v>
      </c>
      <c r="AY159" s="18" t="s">
        <v>170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273</v>
      </c>
      <c r="BM159" s="240" t="s">
        <v>2686</v>
      </c>
    </row>
    <row r="160" s="2" customFormat="1" ht="14.4" customHeight="1">
      <c r="A160" s="39"/>
      <c r="B160" s="40"/>
      <c r="C160" s="286" t="s">
        <v>333</v>
      </c>
      <c r="D160" s="286" t="s">
        <v>312</v>
      </c>
      <c r="E160" s="287" t="s">
        <v>2687</v>
      </c>
      <c r="F160" s="288" t="s">
        <v>2688</v>
      </c>
      <c r="G160" s="289" t="s">
        <v>1337</v>
      </c>
      <c r="H160" s="290">
        <v>6</v>
      </c>
      <c r="I160" s="291"/>
      <c r="J160" s="292">
        <f>ROUND(I160*H160,2)</f>
        <v>0</v>
      </c>
      <c r="K160" s="293"/>
      <c r="L160" s="294"/>
      <c r="M160" s="295" t="s">
        <v>1</v>
      </c>
      <c r="N160" s="296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366</v>
      </c>
      <c r="AT160" s="240" t="s">
        <v>312</v>
      </c>
      <c r="AU160" s="240" t="s">
        <v>89</v>
      </c>
      <c r="AY160" s="18" t="s">
        <v>170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273</v>
      </c>
      <c r="BM160" s="240" t="s">
        <v>2689</v>
      </c>
    </row>
    <row r="161" s="2" customFormat="1" ht="14.4" customHeight="1">
      <c r="A161" s="39"/>
      <c r="B161" s="40"/>
      <c r="C161" s="228" t="s">
        <v>339</v>
      </c>
      <c r="D161" s="228" t="s">
        <v>172</v>
      </c>
      <c r="E161" s="229" t="s">
        <v>2690</v>
      </c>
      <c r="F161" s="230" t="s">
        <v>2691</v>
      </c>
      <c r="G161" s="231" t="s">
        <v>1337</v>
      </c>
      <c r="H161" s="232">
        <v>10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273</v>
      </c>
      <c r="AT161" s="240" t="s">
        <v>172</v>
      </c>
      <c r="AU161" s="240" t="s">
        <v>89</v>
      </c>
      <c r="AY161" s="18" t="s">
        <v>170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87</v>
      </c>
      <c r="BK161" s="241">
        <f>ROUND(I161*H161,2)</f>
        <v>0</v>
      </c>
      <c r="BL161" s="18" t="s">
        <v>273</v>
      </c>
      <c r="BM161" s="240" t="s">
        <v>2692</v>
      </c>
    </row>
    <row r="162" s="2" customFormat="1" ht="14.4" customHeight="1">
      <c r="A162" s="39"/>
      <c r="B162" s="40"/>
      <c r="C162" s="286" t="s">
        <v>344</v>
      </c>
      <c r="D162" s="286" t="s">
        <v>312</v>
      </c>
      <c r="E162" s="287" t="s">
        <v>2693</v>
      </c>
      <c r="F162" s="288" t="s">
        <v>2694</v>
      </c>
      <c r="G162" s="289" t="s">
        <v>1337</v>
      </c>
      <c r="H162" s="290">
        <v>10</v>
      </c>
      <c r="I162" s="291"/>
      <c r="J162" s="292">
        <f>ROUND(I162*H162,2)</f>
        <v>0</v>
      </c>
      <c r="K162" s="293"/>
      <c r="L162" s="294"/>
      <c r="M162" s="295" t="s">
        <v>1</v>
      </c>
      <c r="N162" s="296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366</v>
      </c>
      <c r="AT162" s="240" t="s">
        <v>312</v>
      </c>
      <c r="AU162" s="240" t="s">
        <v>89</v>
      </c>
      <c r="AY162" s="18" t="s">
        <v>170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87</v>
      </c>
      <c r="BK162" s="241">
        <f>ROUND(I162*H162,2)</f>
        <v>0</v>
      </c>
      <c r="BL162" s="18" t="s">
        <v>273</v>
      </c>
      <c r="BM162" s="240" t="s">
        <v>2695</v>
      </c>
    </row>
    <row r="163" s="2" customFormat="1" ht="14.4" customHeight="1">
      <c r="A163" s="39"/>
      <c r="B163" s="40"/>
      <c r="C163" s="228" t="s">
        <v>349</v>
      </c>
      <c r="D163" s="228" t="s">
        <v>172</v>
      </c>
      <c r="E163" s="229" t="s">
        <v>2696</v>
      </c>
      <c r="F163" s="230" t="s">
        <v>2697</v>
      </c>
      <c r="G163" s="231" t="s">
        <v>1337</v>
      </c>
      <c r="H163" s="232">
        <v>8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273</v>
      </c>
      <c r="AT163" s="240" t="s">
        <v>172</v>
      </c>
      <c r="AU163" s="240" t="s">
        <v>89</v>
      </c>
      <c r="AY163" s="18" t="s">
        <v>170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273</v>
      </c>
      <c r="BM163" s="240" t="s">
        <v>2698</v>
      </c>
    </row>
    <row r="164" s="2" customFormat="1" ht="14.4" customHeight="1">
      <c r="A164" s="39"/>
      <c r="B164" s="40"/>
      <c r="C164" s="286" t="s">
        <v>355</v>
      </c>
      <c r="D164" s="286" t="s">
        <v>312</v>
      </c>
      <c r="E164" s="287" t="s">
        <v>2699</v>
      </c>
      <c r="F164" s="288" t="s">
        <v>2700</v>
      </c>
      <c r="G164" s="289" t="s">
        <v>1337</v>
      </c>
      <c r="H164" s="290">
        <v>8</v>
      </c>
      <c r="I164" s="291"/>
      <c r="J164" s="292">
        <f>ROUND(I164*H164,2)</f>
        <v>0</v>
      </c>
      <c r="K164" s="293"/>
      <c r="L164" s="294"/>
      <c r="M164" s="295" t="s">
        <v>1</v>
      </c>
      <c r="N164" s="296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366</v>
      </c>
      <c r="AT164" s="240" t="s">
        <v>312</v>
      </c>
      <c r="AU164" s="240" t="s">
        <v>89</v>
      </c>
      <c r="AY164" s="18" t="s">
        <v>170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273</v>
      </c>
      <c r="BM164" s="240" t="s">
        <v>2701</v>
      </c>
    </row>
    <row r="165" s="2" customFormat="1" ht="14.4" customHeight="1">
      <c r="A165" s="39"/>
      <c r="B165" s="40"/>
      <c r="C165" s="228" t="s">
        <v>361</v>
      </c>
      <c r="D165" s="228" t="s">
        <v>172</v>
      </c>
      <c r="E165" s="229" t="s">
        <v>2702</v>
      </c>
      <c r="F165" s="230" t="s">
        <v>2703</v>
      </c>
      <c r="G165" s="231" t="s">
        <v>1337</v>
      </c>
      <c r="H165" s="232">
        <v>3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273</v>
      </c>
      <c r="AT165" s="240" t="s">
        <v>172</v>
      </c>
      <c r="AU165" s="240" t="s">
        <v>89</v>
      </c>
      <c r="AY165" s="18" t="s">
        <v>170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273</v>
      </c>
      <c r="BM165" s="240" t="s">
        <v>2704</v>
      </c>
    </row>
    <row r="166" s="2" customFormat="1" ht="14.4" customHeight="1">
      <c r="A166" s="39"/>
      <c r="B166" s="40"/>
      <c r="C166" s="286" t="s">
        <v>366</v>
      </c>
      <c r="D166" s="286" t="s">
        <v>312</v>
      </c>
      <c r="E166" s="287" t="s">
        <v>2705</v>
      </c>
      <c r="F166" s="288" t="s">
        <v>2706</v>
      </c>
      <c r="G166" s="289" t="s">
        <v>1337</v>
      </c>
      <c r="H166" s="290">
        <v>3</v>
      </c>
      <c r="I166" s="291"/>
      <c r="J166" s="292">
        <f>ROUND(I166*H166,2)</f>
        <v>0</v>
      </c>
      <c r="K166" s="293"/>
      <c r="L166" s="294"/>
      <c r="M166" s="295" t="s">
        <v>1</v>
      </c>
      <c r="N166" s="296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366</v>
      </c>
      <c r="AT166" s="240" t="s">
        <v>312</v>
      </c>
      <c r="AU166" s="240" t="s">
        <v>89</v>
      </c>
      <c r="AY166" s="18" t="s">
        <v>170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273</v>
      </c>
      <c r="BM166" s="240" t="s">
        <v>2707</v>
      </c>
    </row>
    <row r="167" s="2" customFormat="1" ht="14.4" customHeight="1">
      <c r="A167" s="39"/>
      <c r="B167" s="40"/>
      <c r="C167" s="228" t="s">
        <v>372</v>
      </c>
      <c r="D167" s="228" t="s">
        <v>172</v>
      </c>
      <c r="E167" s="229" t="s">
        <v>2708</v>
      </c>
      <c r="F167" s="230" t="s">
        <v>2709</v>
      </c>
      <c r="G167" s="231" t="s">
        <v>1337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273</v>
      </c>
      <c r="AT167" s="240" t="s">
        <v>172</v>
      </c>
      <c r="AU167" s="240" t="s">
        <v>89</v>
      </c>
      <c r="AY167" s="18" t="s">
        <v>170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273</v>
      </c>
      <c r="BM167" s="240" t="s">
        <v>2710</v>
      </c>
    </row>
    <row r="168" s="2" customFormat="1" ht="14.4" customHeight="1">
      <c r="A168" s="39"/>
      <c r="B168" s="40"/>
      <c r="C168" s="286" t="s">
        <v>377</v>
      </c>
      <c r="D168" s="286" t="s">
        <v>312</v>
      </c>
      <c r="E168" s="287" t="s">
        <v>2711</v>
      </c>
      <c r="F168" s="288" t="s">
        <v>2712</v>
      </c>
      <c r="G168" s="289" t="s">
        <v>1337</v>
      </c>
      <c r="H168" s="290">
        <v>1</v>
      </c>
      <c r="I168" s="291"/>
      <c r="J168" s="292">
        <f>ROUND(I168*H168,2)</f>
        <v>0</v>
      </c>
      <c r="K168" s="293"/>
      <c r="L168" s="294"/>
      <c r="M168" s="295" t="s">
        <v>1</v>
      </c>
      <c r="N168" s="296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366</v>
      </c>
      <c r="AT168" s="240" t="s">
        <v>312</v>
      </c>
      <c r="AU168" s="240" t="s">
        <v>89</v>
      </c>
      <c r="AY168" s="18" t="s">
        <v>170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273</v>
      </c>
      <c r="BM168" s="240" t="s">
        <v>2713</v>
      </c>
    </row>
    <row r="169" s="2" customFormat="1" ht="14.4" customHeight="1">
      <c r="A169" s="39"/>
      <c r="B169" s="40"/>
      <c r="C169" s="228" t="s">
        <v>393</v>
      </c>
      <c r="D169" s="228" t="s">
        <v>172</v>
      </c>
      <c r="E169" s="229" t="s">
        <v>2714</v>
      </c>
      <c r="F169" s="230" t="s">
        <v>2715</v>
      </c>
      <c r="G169" s="231" t="s">
        <v>1337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273</v>
      </c>
      <c r="AT169" s="240" t="s">
        <v>172</v>
      </c>
      <c r="AU169" s="240" t="s">
        <v>89</v>
      </c>
      <c r="AY169" s="18" t="s">
        <v>170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273</v>
      </c>
      <c r="BM169" s="240" t="s">
        <v>2716</v>
      </c>
    </row>
    <row r="170" s="2" customFormat="1" ht="14.4" customHeight="1">
      <c r="A170" s="39"/>
      <c r="B170" s="40"/>
      <c r="C170" s="286" t="s">
        <v>406</v>
      </c>
      <c r="D170" s="286" t="s">
        <v>312</v>
      </c>
      <c r="E170" s="287" t="s">
        <v>247</v>
      </c>
      <c r="F170" s="288" t="s">
        <v>2717</v>
      </c>
      <c r="G170" s="289" t="s">
        <v>1337</v>
      </c>
      <c r="H170" s="290">
        <v>1</v>
      </c>
      <c r="I170" s="291"/>
      <c r="J170" s="292">
        <f>ROUND(I170*H170,2)</f>
        <v>0</v>
      </c>
      <c r="K170" s="293"/>
      <c r="L170" s="294"/>
      <c r="M170" s="295" t="s">
        <v>1</v>
      </c>
      <c r="N170" s="296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366</v>
      </c>
      <c r="AT170" s="240" t="s">
        <v>312</v>
      </c>
      <c r="AU170" s="240" t="s">
        <v>89</v>
      </c>
      <c r="AY170" s="18" t="s">
        <v>170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273</v>
      </c>
      <c r="BM170" s="240" t="s">
        <v>2718</v>
      </c>
    </row>
    <row r="171" s="2" customFormat="1" ht="14.4" customHeight="1">
      <c r="A171" s="39"/>
      <c r="B171" s="40"/>
      <c r="C171" s="228" t="s">
        <v>420</v>
      </c>
      <c r="D171" s="228" t="s">
        <v>172</v>
      </c>
      <c r="E171" s="229" t="s">
        <v>2719</v>
      </c>
      <c r="F171" s="230" t="s">
        <v>2720</v>
      </c>
      <c r="G171" s="231" t="s">
        <v>1716</v>
      </c>
      <c r="H171" s="232">
        <v>1</v>
      </c>
      <c r="I171" s="233"/>
      <c r="J171" s="234">
        <f>ROUND(I171*H171,2)</f>
        <v>0</v>
      </c>
      <c r="K171" s="235"/>
      <c r="L171" s="45"/>
      <c r="M171" s="301" t="s">
        <v>1</v>
      </c>
      <c r="N171" s="302" t="s">
        <v>44</v>
      </c>
      <c r="O171" s="303"/>
      <c r="P171" s="304">
        <f>O171*H171</f>
        <v>0</v>
      </c>
      <c r="Q171" s="304">
        <v>0</v>
      </c>
      <c r="R171" s="304">
        <f>Q171*H171</f>
        <v>0</v>
      </c>
      <c r="S171" s="304">
        <v>0</v>
      </c>
      <c r="T171" s="30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273</v>
      </c>
      <c r="AT171" s="240" t="s">
        <v>172</v>
      </c>
      <c r="AU171" s="240" t="s">
        <v>89</v>
      </c>
      <c r="AY171" s="18" t="s">
        <v>170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273</v>
      </c>
      <c r="BM171" s="240" t="s">
        <v>2721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7USPNXbBGGRG0OHz/EJw0kQ0GNA+OHl3FhqkFXoj/vnuPY9V1aU2KAN8jMrbPNTVcefAZEd2IekwZegFmjONSA==" hashValue="gP3VoJ270yfBEIYRA0CVPjW5is4ij9kbP+t1cHvp13BPZOdS//5qe9OZ6Bo8vyx20PY4xHKkInCe6qsAX1RxKQ==" algorithmName="SHA-512" password="CC35"/>
  <autoFilter ref="C117:K17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2722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ROUND((SUM(BE124:BE279)),  2)</f>
        <v>0</v>
      </c>
      <c r="G33" s="39"/>
      <c r="H33" s="39"/>
      <c r="I33" s="165">
        <v>0.20999999999999999</v>
      </c>
      <c r="J33" s="164">
        <f>ROUND(((SUM(BE124:BE279))*I33),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ROUND((SUM(BF124:BF279)),  2)</f>
        <v>0</v>
      </c>
      <c r="G34" s="39"/>
      <c r="H34" s="39"/>
      <c r="I34" s="165">
        <v>0.14999999999999999</v>
      </c>
      <c r="J34" s="164">
        <f>ROUND(((SUM(BF124:BF279))*I34),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ROUND((SUM(BG124:BG279)),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ROUND((SUM(BH124:BH279)),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ROUND((SUM(BI124:BI279)),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SO06 -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2723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2724</v>
      </c>
      <c r="E98" s="192"/>
      <c r="F98" s="192"/>
      <c r="G98" s="192"/>
      <c r="H98" s="192"/>
      <c r="I98" s="192"/>
      <c r="J98" s="193">
        <f>J159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2725</v>
      </c>
      <c r="E99" s="192"/>
      <c r="F99" s="192"/>
      <c r="G99" s="192"/>
      <c r="H99" s="192"/>
      <c r="I99" s="192"/>
      <c r="J99" s="193">
        <f>J162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2726</v>
      </c>
      <c r="E100" s="197"/>
      <c r="F100" s="197"/>
      <c r="G100" s="197"/>
      <c r="H100" s="197"/>
      <c r="I100" s="197"/>
      <c r="J100" s="198">
        <f>J163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2600</v>
      </c>
      <c r="E101" s="192"/>
      <c r="F101" s="192"/>
      <c r="G101" s="192"/>
      <c r="H101" s="192"/>
      <c r="I101" s="192"/>
      <c r="J101" s="193">
        <f>J230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2727</v>
      </c>
      <c r="E102" s="197"/>
      <c r="F102" s="197"/>
      <c r="G102" s="197"/>
      <c r="H102" s="197"/>
      <c r="I102" s="197"/>
      <c r="J102" s="198">
        <f>J231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2728</v>
      </c>
      <c r="E103" s="197"/>
      <c r="F103" s="197"/>
      <c r="G103" s="197"/>
      <c r="H103" s="197"/>
      <c r="I103" s="197"/>
      <c r="J103" s="198">
        <f>J249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2729</v>
      </c>
      <c r="E104" s="197"/>
      <c r="F104" s="197"/>
      <c r="G104" s="197"/>
      <c r="H104" s="197"/>
      <c r="I104" s="197"/>
      <c r="J104" s="198">
        <f>J263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Stavební úpravy a přístavba krytého bazénu ve Studénce, Budovatelská 769, 742 13 Studénka - Butovice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SO06 - Elektroinstalace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26.10.2021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Studénka</v>
      </c>
      <c r="G120" s="41"/>
      <c r="H120" s="41"/>
      <c r="I120" s="33" t="s">
        <v>32</v>
      </c>
      <c r="J120" s="37" t="str">
        <f>E21</f>
        <v>Michal Pospíšil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156</v>
      </c>
      <c r="D123" s="203" t="s">
        <v>64</v>
      </c>
      <c r="E123" s="203" t="s">
        <v>60</v>
      </c>
      <c r="F123" s="203" t="s">
        <v>61</v>
      </c>
      <c r="G123" s="203" t="s">
        <v>157</v>
      </c>
      <c r="H123" s="203" t="s">
        <v>158</v>
      </c>
      <c r="I123" s="203" t="s">
        <v>159</v>
      </c>
      <c r="J123" s="204" t="s">
        <v>126</v>
      </c>
      <c r="K123" s="205" t="s">
        <v>160</v>
      </c>
      <c r="L123" s="206"/>
      <c r="M123" s="101" t="s">
        <v>1</v>
      </c>
      <c r="N123" s="102" t="s">
        <v>43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P125+P159+P162+P230</f>
        <v>0</v>
      </c>
      <c r="Q124" s="105"/>
      <c r="R124" s="209">
        <f>R125+R159+R162+R230</f>
        <v>1.8287</v>
      </c>
      <c r="S124" s="105"/>
      <c r="T124" s="210">
        <f>T125+T159+T162+T230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128</v>
      </c>
      <c r="BK124" s="211">
        <f>BK125+BK159+BK162+BK230</f>
        <v>0</v>
      </c>
    </row>
    <row r="125" s="12" customFormat="1" ht="25.92" customHeight="1">
      <c r="A125" s="12"/>
      <c r="B125" s="212"/>
      <c r="C125" s="213"/>
      <c r="D125" s="214" t="s">
        <v>78</v>
      </c>
      <c r="E125" s="215" t="s">
        <v>2730</v>
      </c>
      <c r="F125" s="215" t="s">
        <v>2731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SUM(P126:P158)</f>
        <v>0</v>
      </c>
      <c r="Q125" s="220"/>
      <c r="R125" s="221">
        <f>SUM(R126:R158)</f>
        <v>0.41263</v>
      </c>
      <c r="S125" s="220"/>
      <c r="T125" s="222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89</v>
      </c>
      <c r="AT125" s="224" t="s">
        <v>78</v>
      </c>
      <c r="AU125" s="224" t="s">
        <v>79</v>
      </c>
      <c r="AY125" s="223" t="s">
        <v>170</v>
      </c>
      <c r="BK125" s="225">
        <f>SUM(BK126:BK158)</f>
        <v>0</v>
      </c>
    </row>
    <row r="126" s="2" customFormat="1" ht="37.8" customHeight="1">
      <c r="A126" s="39"/>
      <c r="B126" s="40"/>
      <c r="C126" s="228" t="s">
        <v>87</v>
      </c>
      <c r="D126" s="228" t="s">
        <v>172</v>
      </c>
      <c r="E126" s="229" t="s">
        <v>2732</v>
      </c>
      <c r="F126" s="230" t="s">
        <v>2733</v>
      </c>
      <c r="G126" s="231" t="s">
        <v>352</v>
      </c>
      <c r="H126" s="232">
        <v>250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44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273</v>
      </c>
      <c r="AT126" s="240" t="s">
        <v>172</v>
      </c>
      <c r="AU126" s="240" t="s">
        <v>87</v>
      </c>
      <c r="AY126" s="18" t="s">
        <v>170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87</v>
      </c>
      <c r="BK126" s="241">
        <f>ROUND(I126*H126,2)</f>
        <v>0</v>
      </c>
      <c r="BL126" s="18" t="s">
        <v>273</v>
      </c>
      <c r="BM126" s="240" t="s">
        <v>2734</v>
      </c>
    </row>
    <row r="127" s="2" customFormat="1" ht="14.4" customHeight="1">
      <c r="A127" s="39"/>
      <c r="B127" s="40"/>
      <c r="C127" s="286" t="s">
        <v>89</v>
      </c>
      <c r="D127" s="286" t="s">
        <v>312</v>
      </c>
      <c r="E127" s="287" t="s">
        <v>2735</v>
      </c>
      <c r="F127" s="288" t="s">
        <v>2736</v>
      </c>
      <c r="G127" s="289" t="s">
        <v>352</v>
      </c>
      <c r="H127" s="290">
        <v>250</v>
      </c>
      <c r="I127" s="291"/>
      <c r="J127" s="292">
        <f>ROUND(I127*H127,2)</f>
        <v>0</v>
      </c>
      <c r="K127" s="293"/>
      <c r="L127" s="294"/>
      <c r="M127" s="295" t="s">
        <v>1</v>
      </c>
      <c r="N127" s="296" t="s">
        <v>44</v>
      </c>
      <c r="O127" s="92"/>
      <c r="P127" s="238">
        <f>O127*H127</f>
        <v>0</v>
      </c>
      <c r="Q127" s="238">
        <v>0.001</v>
      </c>
      <c r="R127" s="238">
        <f>Q127*H127</f>
        <v>0.25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366</v>
      </c>
      <c r="AT127" s="240" t="s">
        <v>312</v>
      </c>
      <c r="AU127" s="240" t="s">
        <v>87</v>
      </c>
      <c r="AY127" s="18" t="s">
        <v>170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87</v>
      </c>
      <c r="BK127" s="241">
        <f>ROUND(I127*H127,2)</f>
        <v>0</v>
      </c>
      <c r="BL127" s="18" t="s">
        <v>273</v>
      </c>
      <c r="BM127" s="240" t="s">
        <v>2737</v>
      </c>
    </row>
    <row r="128" s="2" customFormat="1" ht="14.4" customHeight="1">
      <c r="A128" s="39"/>
      <c r="B128" s="40"/>
      <c r="C128" s="228" t="s">
        <v>189</v>
      </c>
      <c r="D128" s="228" t="s">
        <v>172</v>
      </c>
      <c r="E128" s="229" t="s">
        <v>2738</v>
      </c>
      <c r="F128" s="230" t="s">
        <v>2739</v>
      </c>
      <c r="G128" s="231" t="s">
        <v>590</v>
      </c>
      <c r="H128" s="232">
        <v>3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273</v>
      </c>
      <c r="AT128" s="240" t="s">
        <v>172</v>
      </c>
      <c r="AU128" s="240" t="s">
        <v>87</v>
      </c>
      <c r="AY128" s="18" t="s">
        <v>170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87</v>
      </c>
      <c r="BK128" s="241">
        <f>ROUND(I128*H128,2)</f>
        <v>0</v>
      </c>
      <c r="BL128" s="18" t="s">
        <v>273</v>
      </c>
      <c r="BM128" s="240" t="s">
        <v>2740</v>
      </c>
    </row>
    <row r="129" s="2" customFormat="1" ht="14.4" customHeight="1">
      <c r="A129" s="39"/>
      <c r="B129" s="40"/>
      <c r="C129" s="286" t="s">
        <v>176</v>
      </c>
      <c r="D129" s="286" t="s">
        <v>312</v>
      </c>
      <c r="E129" s="287" t="s">
        <v>2741</v>
      </c>
      <c r="F129" s="288" t="s">
        <v>2742</v>
      </c>
      <c r="G129" s="289" t="s">
        <v>590</v>
      </c>
      <c r="H129" s="290">
        <v>3</v>
      </c>
      <c r="I129" s="291"/>
      <c r="J129" s="292">
        <f>ROUND(I129*H129,2)</f>
        <v>0</v>
      </c>
      <c r="K129" s="293"/>
      <c r="L129" s="294"/>
      <c r="M129" s="295" t="s">
        <v>1</v>
      </c>
      <c r="N129" s="296" t="s">
        <v>44</v>
      </c>
      <c r="O129" s="92"/>
      <c r="P129" s="238">
        <f>O129*H129</f>
        <v>0</v>
      </c>
      <c r="Q129" s="238">
        <v>6.66666666666667E-06</v>
      </c>
      <c r="R129" s="238">
        <f>Q129*H129</f>
        <v>2.0000000000000012E-05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366</v>
      </c>
      <c r="AT129" s="240" t="s">
        <v>312</v>
      </c>
      <c r="AU129" s="240" t="s">
        <v>87</v>
      </c>
      <c r="AY129" s="18" t="s">
        <v>170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87</v>
      </c>
      <c r="BK129" s="241">
        <f>ROUND(I129*H129,2)</f>
        <v>0</v>
      </c>
      <c r="BL129" s="18" t="s">
        <v>273</v>
      </c>
      <c r="BM129" s="240" t="s">
        <v>2743</v>
      </c>
    </row>
    <row r="130" s="2" customFormat="1" ht="24.15" customHeight="1">
      <c r="A130" s="39"/>
      <c r="B130" s="40"/>
      <c r="C130" s="228" t="s">
        <v>213</v>
      </c>
      <c r="D130" s="228" t="s">
        <v>172</v>
      </c>
      <c r="E130" s="229" t="s">
        <v>2744</v>
      </c>
      <c r="F130" s="230" t="s">
        <v>2745</v>
      </c>
      <c r="G130" s="231" t="s">
        <v>2746</v>
      </c>
      <c r="H130" s="232">
        <v>3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44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273</v>
      </c>
      <c r="AT130" s="240" t="s">
        <v>172</v>
      </c>
      <c r="AU130" s="240" t="s">
        <v>87</v>
      </c>
      <c r="AY130" s="18" t="s">
        <v>170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273</v>
      </c>
      <c r="BM130" s="240" t="s">
        <v>2747</v>
      </c>
    </row>
    <row r="131" s="2" customFormat="1" ht="14.4" customHeight="1">
      <c r="A131" s="39"/>
      <c r="B131" s="40"/>
      <c r="C131" s="228" t="s">
        <v>206</v>
      </c>
      <c r="D131" s="228" t="s">
        <v>172</v>
      </c>
      <c r="E131" s="229" t="s">
        <v>2748</v>
      </c>
      <c r="F131" s="230" t="s">
        <v>2749</v>
      </c>
      <c r="G131" s="231" t="s">
        <v>2746</v>
      </c>
      <c r="H131" s="232">
        <v>30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273</v>
      </c>
      <c r="AT131" s="240" t="s">
        <v>172</v>
      </c>
      <c r="AU131" s="240" t="s">
        <v>87</v>
      </c>
      <c r="AY131" s="18" t="s">
        <v>170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87</v>
      </c>
      <c r="BK131" s="241">
        <f>ROUND(I131*H131,2)</f>
        <v>0</v>
      </c>
      <c r="BL131" s="18" t="s">
        <v>273</v>
      </c>
      <c r="BM131" s="240" t="s">
        <v>2750</v>
      </c>
    </row>
    <row r="132" s="2" customFormat="1" ht="24.15" customHeight="1">
      <c r="A132" s="39"/>
      <c r="B132" s="40"/>
      <c r="C132" s="228" t="s">
        <v>226</v>
      </c>
      <c r="D132" s="228" t="s">
        <v>172</v>
      </c>
      <c r="E132" s="229" t="s">
        <v>2751</v>
      </c>
      <c r="F132" s="230" t="s">
        <v>2752</v>
      </c>
      <c r="G132" s="231" t="s">
        <v>352</v>
      </c>
      <c r="H132" s="232">
        <v>90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273</v>
      </c>
      <c r="AT132" s="240" t="s">
        <v>172</v>
      </c>
      <c r="AU132" s="240" t="s">
        <v>87</v>
      </c>
      <c r="AY132" s="18" t="s">
        <v>170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273</v>
      </c>
      <c r="BM132" s="240" t="s">
        <v>2753</v>
      </c>
    </row>
    <row r="133" s="2" customFormat="1" ht="14.4" customHeight="1">
      <c r="A133" s="39"/>
      <c r="B133" s="40"/>
      <c r="C133" s="286" t="s">
        <v>233</v>
      </c>
      <c r="D133" s="286" t="s">
        <v>312</v>
      </c>
      <c r="E133" s="287" t="s">
        <v>2754</v>
      </c>
      <c r="F133" s="288" t="s">
        <v>2755</v>
      </c>
      <c r="G133" s="289" t="s">
        <v>329</v>
      </c>
      <c r="H133" s="290">
        <v>72</v>
      </c>
      <c r="I133" s="291"/>
      <c r="J133" s="292">
        <f>ROUND(I133*H133,2)</f>
        <v>0</v>
      </c>
      <c r="K133" s="293"/>
      <c r="L133" s="294"/>
      <c r="M133" s="295" t="s">
        <v>1</v>
      </c>
      <c r="N133" s="296" t="s">
        <v>44</v>
      </c>
      <c r="O133" s="92"/>
      <c r="P133" s="238">
        <f>O133*H133</f>
        <v>0</v>
      </c>
      <c r="Q133" s="238">
        <v>0.001</v>
      </c>
      <c r="R133" s="238">
        <f>Q133*H133</f>
        <v>0.072000000000000008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366</v>
      </c>
      <c r="AT133" s="240" t="s">
        <v>312</v>
      </c>
      <c r="AU133" s="240" t="s">
        <v>87</v>
      </c>
      <c r="AY133" s="18" t="s">
        <v>170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273</v>
      </c>
      <c r="BM133" s="240" t="s">
        <v>2756</v>
      </c>
    </row>
    <row r="134" s="2" customFormat="1" ht="24.15" customHeight="1">
      <c r="A134" s="39"/>
      <c r="B134" s="40"/>
      <c r="C134" s="228" t="s">
        <v>240</v>
      </c>
      <c r="D134" s="228" t="s">
        <v>172</v>
      </c>
      <c r="E134" s="229" t="s">
        <v>2757</v>
      </c>
      <c r="F134" s="230" t="s">
        <v>2758</v>
      </c>
      <c r="G134" s="231" t="s">
        <v>352</v>
      </c>
      <c r="H134" s="232">
        <v>50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273</v>
      </c>
      <c r="AT134" s="240" t="s">
        <v>172</v>
      </c>
      <c r="AU134" s="240" t="s">
        <v>87</v>
      </c>
      <c r="AY134" s="18" t="s">
        <v>170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273</v>
      </c>
      <c r="BM134" s="240" t="s">
        <v>2759</v>
      </c>
    </row>
    <row r="135" s="2" customFormat="1" ht="14.4" customHeight="1">
      <c r="A135" s="39"/>
      <c r="B135" s="40"/>
      <c r="C135" s="286" t="s">
        <v>247</v>
      </c>
      <c r="D135" s="286" t="s">
        <v>312</v>
      </c>
      <c r="E135" s="287" t="s">
        <v>2760</v>
      </c>
      <c r="F135" s="288" t="s">
        <v>2761</v>
      </c>
      <c r="G135" s="289" t="s">
        <v>329</v>
      </c>
      <c r="H135" s="290">
        <v>38</v>
      </c>
      <c r="I135" s="291"/>
      <c r="J135" s="292">
        <f>ROUND(I135*H135,2)</f>
        <v>0</v>
      </c>
      <c r="K135" s="293"/>
      <c r="L135" s="294"/>
      <c r="M135" s="295" t="s">
        <v>1</v>
      </c>
      <c r="N135" s="296" t="s">
        <v>44</v>
      </c>
      <c r="O135" s="92"/>
      <c r="P135" s="238">
        <f>O135*H135</f>
        <v>0</v>
      </c>
      <c r="Q135" s="238">
        <v>0.001</v>
      </c>
      <c r="R135" s="238">
        <f>Q135*H135</f>
        <v>0.037999999999999999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366</v>
      </c>
      <c r="AT135" s="240" t="s">
        <v>312</v>
      </c>
      <c r="AU135" s="240" t="s">
        <v>87</v>
      </c>
      <c r="AY135" s="18" t="s">
        <v>170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87</v>
      </c>
      <c r="BK135" s="241">
        <f>ROUND(I135*H135,2)</f>
        <v>0</v>
      </c>
      <c r="BL135" s="18" t="s">
        <v>273</v>
      </c>
      <c r="BM135" s="240" t="s">
        <v>2762</v>
      </c>
    </row>
    <row r="136" s="2" customFormat="1" ht="24.15" customHeight="1">
      <c r="A136" s="39"/>
      <c r="B136" s="40"/>
      <c r="C136" s="228" t="s">
        <v>251</v>
      </c>
      <c r="D136" s="228" t="s">
        <v>172</v>
      </c>
      <c r="E136" s="229" t="s">
        <v>2763</v>
      </c>
      <c r="F136" s="230" t="s">
        <v>2758</v>
      </c>
      <c r="G136" s="231" t="s">
        <v>352</v>
      </c>
      <c r="H136" s="232">
        <v>100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273</v>
      </c>
      <c r="AT136" s="240" t="s">
        <v>172</v>
      </c>
      <c r="AU136" s="240" t="s">
        <v>87</v>
      </c>
      <c r="AY136" s="18" t="s">
        <v>170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87</v>
      </c>
      <c r="BK136" s="241">
        <f>ROUND(I136*H136,2)</f>
        <v>0</v>
      </c>
      <c r="BL136" s="18" t="s">
        <v>273</v>
      </c>
      <c r="BM136" s="240" t="s">
        <v>2764</v>
      </c>
    </row>
    <row r="137" s="2" customFormat="1" ht="14.4" customHeight="1">
      <c r="A137" s="39"/>
      <c r="B137" s="40"/>
      <c r="C137" s="228" t="s">
        <v>255</v>
      </c>
      <c r="D137" s="228" t="s">
        <v>172</v>
      </c>
      <c r="E137" s="229" t="s">
        <v>2765</v>
      </c>
      <c r="F137" s="230" t="s">
        <v>2766</v>
      </c>
      <c r="G137" s="231" t="s">
        <v>590</v>
      </c>
      <c r="H137" s="232">
        <v>46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273</v>
      </c>
      <c r="AT137" s="240" t="s">
        <v>172</v>
      </c>
      <c r="AU137" s="240" t="s">
        <v>87</v>
      </c>
      <c r="AY137" s="18" t="s">
        <v>170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273</v>
      </c>
      <c r="BM137" s="240" t="s">
        <v>2767</v>
      </c>
    </row>
    <row r="138" s="2" customFormat="1" ht="14.4" customHeight="1">
      <c r="A138" s="39"/>
      <c r="B138" s="40"/>
      <c r="C138" s="286" t="s">
        <v>260</v>
      </c>
      <c r="D138" s="286" t="s">
        <v>312</v>
      </c>
      <c r="E138" s="287" t="s">
        <v>2768</v>
      </c>
      <c r="F138" s="288" t="s">
        <v>2769</v>
      </c>
      <c r="G138" s="289" t="s">
        <v>590</v>
      </c>
      <c r="H138" s="290">
        <v>30</v>
      </c>
      <c r="I138" s="291"/>
      <c r="J138" s="292">
        <f>ROUND(I138*H138,2)</f>
        <v>0</v>
      </c>
      <c r="K138" s="293"/>
      <c r="L138" s="294"/>
      <c r="M138" s="295" t="s">
        <v>1</v>
      </c>
      <c r="N138" s="296" t="s">
        <v>44</v>
      </c>
      <c r="O138" s="92"/>
      <c r="P138" s="238">
        <f>O138*H138</f>
        <v>0</v>
      </c>
      <c r="Q138" s="238">
        <v>0.00023000000000000001</v>
      </c>
      <c r="R138" s="238">
        <f>Q138*H138</f>
        <v>0.0068999999999999999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366</v>
      </c>
      <c r="AT138" s="240" t="s">
        <v>312</v>
      </c>
      <c r="AU138" s="240" t="s">
        <v>87</v>
      </c>
      <c r="AY138" s="18" t="s">
        <v>170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87</v>
      </c>
      <c r="BK138" s="241">
        <f>ROUND(I138*H138,2)</f>
        <v>0</v>
      </c>
      <c r="BL138" s="18" t="s">
        <v>273</v>
      </c>
      <c r="BM138" s="240" t="s">
        <v>2770</v>
      </c>
    </row>
    <row r="139" s="2" customFormat="1" ht="14.4" customHeight="1">
      <c r="A139" s="39"/>
      <c r="B139" s="40"/>
      <c r="C139" s="286" t="s">
        <v>264</v>
      </c>
      <c r="D139" s="286" t="s">
        <v>312</v>
      </c>
      <c r="E139" s="287" t="s">
        <v>2771</v>
      </c>
      <c r="F139" s="288" t="s">
        <v>2772</v>
      </c>
      <c r="G139" s="289" t="s">
        <v>590</v>
      </c>
      <c r="H139" s="290">
        <v>3</v>
      </c>
      <c r="I139" s="291"/>
      <c r="J139" s="292">
        <f>ROUND(I139*H139,2)</f>
        <v>0</v>
      </c>
      <c r="K139" s="293"/>
      <c r="L139" s="294"/>
      <c r="M139" s="295" t="s">
        <v>1</v>
      </c>
      <c r="N139" s="296" t="s">
        <v>44</v>
      </c>
      <c r="O139" s="92"/>
      <c r="P139" s="238">
        <f>O139*H139</f>
        <v>0</v>
      </c>
      <c r="Q139" s="238">
        <v>0.00010000000000000001</v>
      </c>
      <c r="R139" s="238">
        <f>Q139*H139</f>
        <v>0.00030000000000000003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366</v>
      </c>
      <c r="AT139" s="240" t="s">
        <v>312</v>
      </c>
      <c r="AU139" s="240" t="s">
        <v>87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273</v>
      </c>
      <c r="BM139" s="240" t="s">
        <v>2773</v>
      </c>
    </row>
    <row r="140" s="2" customFormat="1" ht="24.15" customHeight="1">
      <c r="A140" s="39"/>
      <c r="B140" s="40"/>
      <c r="C140" s="286" t="s">
        <v>8</v>
      </c>
      <c r="D140" s="286" t="s">
        <v>312</v>
      </c>
      <c r="E140" s="287" t="s">
        <v>2774</v>
      </c>
      <c r="F140" s="288" t="s">
        <v>2775</v>
      </c>
      <c r="G140" s="289" t="s">
        <v>590</v>
      </c>
      <c r="H140" s="290">
        <v>10</v>
      </c>
      <c r="I140" s="291"/>
      <c r="J140" s="292">
        <f>ROUND(I140*H140,2)</f>
        <v>0</v>
      </c>
      <c r="K140" s="293"/>
      <c r="L140" s="294"/>
      <c r="M140" s="295" t="s">
        <v>1</v>
      </c>
      <c r="N140" s="296" t="s">
        <v>44</v>
      </c>
      <c r="O140" s="92"/>
      <c r="P140" s="238">
        <f>O140*H140</f>
        <v>0</v>
      </c>
      <c r="Q140" s="238">
        <v>0.00010000000000000001</v>
      </c>
      <c r="R140" s="238">
        <f>Q140*H140</f>
        <v>0.001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366</v>
      </c>
      <c r="AT140" s="240" t="s">
        <v>312</v>
      </c>
      <c r="AU140" s="240" t="s">
        <v>87</v>
      </c>
      <c r="AY140" s="18" t="s">
        <v>170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273</v>
      </c>
      <c r="BM140" s="240" t="s">
        <v>2776</v>
      </c>
    </row>
    <row r="141" s="2" customFormat="1" ht="14.4" customHeight="1">
      <c r="A141" s="39"/>
      <c r="B141" s="40"/>
      <c r="C141" s="286" t="s">
        <v>273</v>
      </c>
      <c r="D141" s="286" t="s">
        <v>312</v>
      </c>
      <c r="E141" s="287" t="s">
        <v>2777</v>
      </c>
      <c r="F141" s="288" t="s">
        <v>2778</v>
      </c>
      <c r="G141" s="289" t="s">
        <v>590</v>
      </c>
      <c r="H141" s="290">
        <v>3</v>
      </c>
      <c r="I141" s="291"/>
      <c r="J141" s="292">
        <f>ROUND(I141*H141,2)</f>
        <v>0</v>
      </c>
      <c r="K141" s="293"/>
      <c r="L141" s="294"/>
      <c r="M141" s="295" t="s">
        <v>1</v>
      </c>
      <c r="N141" s="296" t="s">
        <v>44</v>
      </c>
      <c r="O141" s="92"/>
      <c r="P141" s="238">
        <f>O141*H141</f>
        <v>0</v>
      </c>
      <c r="Q141" s="238">
        <v>0.00010000000000000001</v>
      </c>
      <c r="R141" s="238">
        <f>Q141*H141</f>
        <v>0.00030000000000000003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366</v>
      </c>
      <c r="AT141" s="240" t="s">
        <v>312</v>
      </c>
      <c r="AU141" s="240" t="s">
        <v>87</v>
      </c>
      <c r="AY141" s="18" t="s">
        <v>170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273</v>
      </c>
      <c r="BM141" s="240" t="s">
        <v>2779</v>
      </c>
    </row>
    <row r="142" s="2" customFormat="1" ht="14.4" customHeight="1">
      <c r="A142" s="39"/>
      <c r="B142" s="40"/>
      <c r="C142" s="228" t="s">
        <v>277</v>
      </c>
      <c r="D142" s="228" t="s">
        <v>172</v>
      </c>
      <c r="E142" s="229" t="s">
        <v>2780</v>
      </c>
      <c r="F142" s="230" t="s">
        <v>2781</v>
      </c>
      <c r="G142" s="231" t="s">
        <v>590</v>
      </c>
      <c r="H142" s="232">
        <v>31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273</v>
      </c>
      <c r="AT142" s="240" t="s">
        <v>172</v>
      </c>
      <c r="AU142" s="240" t="s">
        <v>87</v>
      </c>
      <c r="AY142" s="18" t="s">
        <v>170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273</v>
      </c>
      <c r="BM142" s="240" t="s">
        <v>2782</v>
      </c>
    </row>
    <row r="143" s="2" customFormat="1" ht="14.4" customHeight="1">
      <c r="A143" s="39"/>
      <c r="B143" s="40"/>
      <c r="C143" s="286" t="s">
        <v>287</v>
      </c>
      <c r="D143" s="286" t="s">
        <v>312</v>
      </c>
      <c r="E143" s="287" t="s">
        <v>2783</v>
      </c>
      <c r="F143" s="288" t="s">
        <v>2784</v>
      </c>
      <c r="G143" s="289" t="s">
        <v>590</v>
      </c>
      <c r="H143" s="290">
        <v>6</v>
      </c>
      <c r="I143" s="291"/>
      <c r="J143" s="292">
        <f>ROUND(I143*H143,2)</f>
        <v>0</v>
      </c>
      <c r="K143" s="293"/>
      <c r="L143" s="294"/>
      <c r="M143" s="295" t="s">
        <v>1</v>
      </c>
      <c r="N143" s="296" t="s">
        <v>44</v>
      </c>
      <c r="O143" s="92"/>
      <c r="P143" s="238">
        <f>O143*H143</f>
        <v>0</v>
      </c>
      <c r="Q143" s="238">
        <v>0.00016000000000000001</v>
      </c>
      <c r="R143" s="238">
        <f>Q143*H143</f>
        <v>0.00096000000000000013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366</v>
      </c>
      <c r="AT143" s="240" t="s">
        <v>312</v>
      </c>
      <c r="AU143" s="240" t="s">
        <v>87</v>
      </c>
      <c r="AY143" s="18" t="s">
        <v>170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273</v>
      </c>
      <c r="BM143" s="240" t="s">
        <v>2785</v>
      </c>
    </row>
    <row r="144" s="2" customFormat="1" ht="14.4" customHeight="1">
      <c r="A144" s="39"/>
      <c r="B144" s="40"/>
      <c r="C144" s="286" t="s">
        <v>293</v>
      </c>
      <c r="D144" s="286" t="s">
        <v>312</v>
      </c>
      <c r="E144" s="287" t="s">
        <v>2786</v>
      </c>
      <c r="F144" s="288" t="s">
        <v>2787</v>
      </c>
      <c r="G144" s="289" t="s">
        <v>590</v>
      </c>
      <c r="H144" s="290">
        <v>3</v>
      </c>
      <c r="I144" s="291"/>
      <c r="J144" s="292">
        <f>ROUND(I144*H144,2)</f>
        <v>0</v>
      </c>
      <c r="K144" s="293"/>
      <c r="L144" s="294"/>
      <c r="M144" s="295" t="s">
        <v>1</v>
      </c>
      <c r="N144" s="296" t="s">
        <v>44</v>
      </c>
      <c r="O144" s="92"/>
      <c r="P144" s="238">
        <f>O144*H144</f>
        <v>0</v>
      </c>
      <c r="Q144" s="238">
        <v>0.00012999999999999999</v>
      </c>
      <c r="R144" s="238">
        <f>Q144*H144</f>
        <v>0.00038999999999999994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366</v>
      </c>
      <c r="AT144" s="240" t="s">
        <v>312</v>
      </c>
      <c r="AU144" s="240" t="s">
        <v>87</v>
      </c>
      <c r="AY144" s="18" t="s">
        <v>170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273</v>
      </c>
      <c r="BM144" s="240" t="s">
        <v>2788</v>
      </c>
    </row>
    <row r="145" s="2" customFormat="1" ht="14.4" customHeight="1">
      <c r="A145" s="39"/>
      <c r="B145" s="40"/>
      <c r="C145" s="286" t="s">
        <v>299</v>
      </c>
      <c r="D145" s="286" t="s">
        <v>312</v>
      </c>
      <c r="E145" s="287" t="s">
        <v>2789</v>
      </c>
      <c r="F145" s="288" t="s">
        <v>2790</v>
      </c>
      <c r="G145" s="289" t="s">
        <v>590</v>
      </c>
      <c r="H145" s="290">
        <v>3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44</v>
      </c>
      <c r="O145" s="92"/>
      <c r="P145" s="238">
        <f>O145*H145</f>
        <v>0</v>
      </c>
      <c r="Q145" s="238">
        <v>0.00029999999999999997</v>
      </c>
      <c r="R145" s="238">
        <f>Q145*H145</f>
        <v>0.00089999999999999998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366</v>
      </c>
      <c r="AT145" s="240" t="s">
        <v>312</v>
      </c>
      <c r="AU145" s="240" t="s">
        <v>87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273</v>
      </c>
      <c r="BM145" s="240" t="s">
        <v>2791</v>
      </c>
    </row>
    <row r="146" s="2" customFormat="1" ht="14.4" customHeight="1">
      <c r="A146" s="39"/>
      <c r="B146" s="40"/>
      <c r="C146" s="286" t="s">
        <v>7</v>
      </c>
      <c r="D146" s="286" t="s">
        <v>312</v>
      </c>
      <c r="E146" s="287" t="s">
        <v>2792</v>
      </c>
      <c r="F146" s="288" t="s">
        <v>2793</v>
      </c>
      <c r="G146" s="289" t="s">
        <v>590</v>
      </c>
      <c r="H146" s="290">
        <v>6</v>
      </c>
      <c r="I146" s="291"/>
      <c r="J146" s="292">
        <f>ROUND(I146*H146,2)</f>
        <v>0</v>
      </c>
      <c r="K146" s="293"/>
      <c r="L146" s="294"/>
      <c r="M146" s="295" t="s">
        <v>1</v>
      </c>
      <c r="N146" s="296" t="s">
        <v>44</v>
      </c>
      <c r="O146" s="92"/>
      <c r="P146" s="238">
        <f>O146*H146</f>
        <v>0</v>
      </c>
      <c r="Q146" s="238">
        <v>0.00029999999999999997</v>
      </c>
      <c r="R146" s="238">
        <f>Q146*H146</f>
        <v>0.0018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366</v>
      </c>
      <c r="AT146" s="240" t="s">
        <v>312</v>
      </c>
      <c r="AU146" s="240" t="s">
        <v>87</v>
      </c>
      <c r="AY146" s="18" t="s">
        <v>170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273</v>
      </c>
      <c r="BM146" s="240" t="s">
        <v>2794</v>
      </c>
    </row>
    <row r="147" s="2" customFormat="1" ht="14.4" customHeight="1">
      <c r="A147" s="39"/>
      <c r="B147" s="40"/>
      <c r="C147" s="286" t="s">
        <v>311</v>
      </c>
      <c r="D147" s="286" t="s">
        <v>312</v>
      </c>
      <c r="E147" s="287" t="s">
        <v>2795</v>
      </c>
      <c r="F147" s="288" t="s">
        <v>2796</v>
      </c>
      <c r="G147" s="289" t="s">
        <v>590</v>
      </c>
      <c r="H147" s="290">
        <v>3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44</v>
      </c>
      <c r="O147" s="92"/>
      <c r="P147" s="238">
        <f>O147*H147</f>
        <v>0</v>
      </c>
      <c r="Q147" s="238">
        <v>0.00029999999999999997</v>
      </c>
      <c r="R147" s="238">
        <f>Q147*H147</f>
        <v>0.00089999999999999998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366</v>
      </c>
      <c r="AT147" s="240" t="s">
        <v>312</v>
      </c>
      <c r="AU147" s="240" t="s">
        <v>87</v>
      </c>
      <c r="AY147" s="18" t="s">
        <v>170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273</v>
      </c>
      <c r="BM147" s="240" t="s">
        <v>2797</v>
      </c>
    </row>
    <row r="148" s="2" customFormat="1" ht="14.4" customHeight="1">
      <c r="A148" s="39"/>
      <c r="B148" s="40"/>
      <c r="C148" s="286" t="s">
        <v>317</v>
      </c>
      <c r="D148" s="286" t="s">
        <v>312</v>
      </c>
      <c r="E148" s="287" t="s">
        <v>2798</v>
      </c>
      <c r="F148" s="288" t="s">
        <v>2799</v>
      </c>
      <c r="G148" s="289" t="s">
        <v>590</v>
      </c>
      <c r="H148" s="290">
        <v>10</v>
      </c>
      <c r="I148" s="291"/>
      <c r="J148" s="292">
        <f>ROUND(I148*H148,2)</f>
        <v>0</v>
      </c>
      <c r="K148" s="293"/>
      <c r="L148" s="294"/>
      <c r="M148" s="295" t="s">
        <v>1</v>
      </c>
      <c r="N148" s="296" t="s">
        <v>44</v>
      </c>
      <c r="O148" s="92"/>
      <c r="P148" s="238">
        <f>O148*H148</f>
        <v>0</v>
      </c>
      <c r="Q148" s="238">
        <v>0.00012999999999999999</v>
      </c>
      <c r="R148" s="238">
        <f>Q148*H148</f>
        <v>0.0012999999999999999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366</v>
      </c>
      <c r="AT148" s="240" t="s">
        <v>312</v>
      </c>
      <c r="AU148" s="240" t="s">
        <v>87</v>
      </c>
      <c r="AY148" s="18" t="s">
        <v>170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273</v>
      </c>
      <c r="BM148" s="240" t="s">
        <v>2800</v>
      </c>
    </row>
    <row r="149" s="2" customFormat="1" ht="24.15" customHeight="1">
      <c r="A149" s="39"/>
      <c r="B149" s="40"/>
      <c r="C149" s="228" t="s">
        <v>322</v>
      </c>
      <c r="D149" s="228" t="s">
        <v>172</v>
      </c>
      <c r="E149" s="229" t="s">
        <v>2801</v>
      </c>
      <c r="F149" s="230" t="s">
        <v>2802</v>
      </c>
      <c r="G149" s="231" t="s">
        <v>590</v>
      </c>
      <c r="H149" s="232">
        <v>3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273</v>
      </c>
      <c r="AT149" s="240" t="s">
        <v>172</v>
      </c>
      <c r="AU149" s="240" t="s">
        <v>87</v>
      </c>
      <c r="AY149" s="18" t="s">
        <v>170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273</v>
      </c>
      <c r="BM149" s="240" t="s">
        <v>2803</v>
      </c>
    </row>
    <row r="150" s="2" customFormat="1" ht="14.4" customHeight="1">
      <c r="A150" s="39"/>
      <c r="B150" s="40"/>
      <c r="C150" s="286" t="s">
        <v>326</v>
      </c>
      <c r="D150" s="286" t="s">
        <v>312</v>
      </c>
      <c r="E150" s="287" t="s">
        <v>2804</v>
      </c>
      <c r="F150" s="288" t="s">
        <v>2805</v>
      </c>
      <c r="G150" s="289" t="s">
        <v>590</v>
      </c>
      <c r="H150" s="290">
        <v>3</v>
      </c>
      <c r="I150" s="291"/>
      <c r="J150" s="292">
        <f>ROUND(I150*H150,2)</f>
        <v>0</v>
      </c>
      <c r="K150" s="293"/>
      <c r="L150" s="294"/>
      <c r="M150" s="295" t="s">
        <v>1</v>
      </c>
      <c r="N150" s="296" t="s">
        <v>44</v>
      </c>
      <c r="O150" s="92"/>
      <c r="P150" s="238">
        <f>O150*H150</f>
        <v>0</v>
      </c>
      <c r="Q150" s="238">
        <v>0.0041999999999999997</v>
      </c>
      <c r="R150" s="238">
        <f>Q150*H150</f>
        <v>0.0126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366</v>
      </c>
      <c r="AT150" s="240" t="s">
        <v>312</v>
      </c>
      <c r="AU150" s="240" t="s">
        <v>87</v>
      </c>
      <c r="AY150" s="18" t="s">
        <v>170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273</v>
      </c>
      <c r="BM150" s="240" t="s">
        <v>2806</v>
      </c>
    </row>
    <row r="151" s="2" customFormat="1" ht="14.4" customHeight="1">
      <c r="A151" s="39"/>
      <c r="B151" s="40"/>
      <c r="C151" s="228" t="s">
        <v>333</v>
      </c>
      <c r="D151" s="228" t="s">
        <v>172</v>
      </c>
      <c r="E151" s="229" t="s">
        <v>2807</v>
      </c>
      <c r="F151" s="230" t="s">
        <v>2808</v>
      </c>
      <c r="G151" s="231" t="s">
        <v>590</v>
      </c>
      <c r="H151" s="232">
        <v>20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273</v>
      </c>
      <c r="AT151" s="240" t="s">
        <v>172</v>
      </c>
      <c r="AU151" s="240" t="s">
        <v>87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273</v>
      </c>
      <c r="BM151" s="240" t="s">
        <v>2809</v>
      </c>
    </row>
    <row r="152" s="2" customFormat="1" ht="14.4" customHeight="1">
      <c r="A152" s="39"/>
      <c r="B152" s="40"/>
      <c r="C152" s="228" t="s">
        <v>339</v>
      </c>
      <c r="D152" s="228" t="s">
        <v>172</v>
      </c>
      <c r="E152" s="229" t="s">
        <v>2810</v>
      </c>
      <c r="F152" s="230" t="s">
        <v>2811</v>
      </c>
      <c r="G152" s="231" t="s">
        <v>590</v>
      </c>
      <c r="H152" s="232">
        <v>6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273</v>
      </c>
      <c r="AT152" s="240" t="s">
        <v>172</v>
      </c>
      <c r="AU152" s="240" t="s">
        <v>87</v>
      </c>
      <c r="AY152" s="18" t="s">
        <v>170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273</v>
      </c>
      <c r="BM152" s="240" t="s">
        <v>2812</v>
      </c>
    </row>
    <row r="153" s="2" customFormat="1" ht="14.4" customHeight="1">
      <c r="A153" s="39"/>
      <c r="B153" s="40"/>
      <c r="C153" s="286" t="s">
        <v>344</v>
      </c>
      <c r="D153" s="286" t="s">
        <v>312</v>
      </c>
      <c r="E153" s="287" t="s">
        <v>2813</v>
      </c>
      <c r="F153" s="288" t="s">
        <v>2814</v>
      </c>
      <c r="G153" s="289" t="s">
        <v>590</v>
      </c>
      <c r="H153" s="290">
        <v>6</v>
      </c>
      <c r="I153" s="291"/>
      <c r="J153" s="292">
        <f>ROUND(I153*H153,2)</f>
        <v>0</v>
      </c>
      <c r="K153" s="293"/>
      <c r="L153" s="294"/>
      <c r="M153" s="295" t="s">
        <v>1</v>
      </c>
      <c r="N153" s="296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366</v>
      </c>
      <c r="AT153" s="240" t="s">
        <v>312</v>
      </c>
      <c r="AU153" s="240" t="s">
        <v>87</v>
      </c>
      <c r="AY153" s="18" t="s">
        <v>170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273</v>
      </c>
      <c r="BM153" s="240" t="s">
        <v>2815</v>
      </c>
    </row>
    <row r="154" s="2" customFormat="1" ht="14.4" customHeight="1">
      <c r="A154" s="39"/>
      <c r="B154" s="40"/>
      <c r="C154" s="228" t="s">
        <v>349</v>
      </c>
      <c r="D154" s="228" t="s">
        <v>172</v>
      </c>
      <c r="E154" s="229" t="s">
        <v>2816</v>
      </c>
      <c r="F154" s="230" t="s">
        <v>2817</v>
      </c>
      <c r="G154" s="231" t="s">
        <v>590</v>
      </c>
      <c r="H154" s="232">
        <v>3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273</v>
      </c>
      <c r="AT154" s="240" t="s">
        <v>172</v>
      </c>
      <c r="AU154" s="240" t="s">
        <v>87</v>
      </c>
      <c r="AY154" s="18" t="s">
        <v>170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273</v>
      </c>
      <c r="BM154" s="240" t="s">
        <v>2818</v>
      </c>
    </row>
    <row r="155" s="2" customFormat="1" ht="14.4" customHeight="1">
      <c r="A155" s="39"/>
      <c r="B155" s="40"/>
      <c r="C155" s="286" t="s">
        <v>355</v>
      </c>
      <c r="D155" s="286" t="s">
        <v>312</v>
      </c>
      <c r="E155" s="287" t="s">
        <v>2819</v>
      </c>
      <c r="F155" s="288" t="s">
        <v>2820</v>
      </c>
      <c r="G155" s="289" t="s">
        <v>590</v>
      </c>
      <c r="H155" s="290">
        <v>3</v>
      </c>
      <c r="I155" s="291"/>
      <c r="J155" s="292">
        <f>ROUND(I155*H155,2)</f>
        <v>0</v>
      </c>
      <c r="K155" s="293"/>
      <c r="L155" s="294"/>
      <c r="M155" s="295" t="s">
        <v>1</v>
      </c>
      <c r="N155" s="296" t="s">
        <v>44</v>
      </c>
      <c r="O155" s="92"/>
      <c r="P155" s="238">
        <f>O155*H155</f>
        <v>0</v>
      </c>
      <c r="Q155" s="238">
        <v>0.002</v>
      </c>
      <c r="R155" s="238">
        <f>Q155*H155</f>
        <v>0.0060000000000000001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366</v>
      </c>
      <c r="AT155" s="240" t="s">
        <v>312</v>
      </c>
      <c r="AU155" s="240" t="s">
        <v>87</v>
      </c>
      <c r="AY155" s="18" t="s">
        <v>170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273</v>
      </c>
      <c r="BM155" s="240" t="s">
        <v>2821</v>
      </c>
    </row>
    <row r="156" s="2" customFormat="1" ht="14.4" customHeight="1">
      <c r="A156" s="39"/>
      <c r="B156" s="40"/>
      <c r="C156" s="286" t="s">
        <v>361</v>
      </c>
      <c r="D156" s="286" t="s">
        <v>312</v>
      </c>
      <c r="E156" s="287" t="s">
        <v>2822</v>
      </c>
      <c r="F156" s="288" t="s">
        <v>2823</v>
      </c>
      <c r="G156" s="289" t="s">
        <v>590</v>
      </c>
      <c r="H156" s="290">
        <v>9</v>
      </c>
      <c r="I156" s="291"/>
      <c r="J156" s="292">
        <f>ROUND(I156*H156,2)</f>
        <v>0</v>
      </c>
      <c r="K156" s="293"/>
      <c r="L156" s="294"/>
      <c r="M156" s="295" t="s">
        <v>1</v>
      </c>
      <c r="N156" s="296" t="s">
        <v>44</v>
      </c>
      <c r="O156" s="92"/>
      <c r="P156" s="238">
        <f>O156*H156</f>
        <v>0</v>
      </c>
      <c r="Q156" s="238">
        <v>0.00013999999999999999</v>
      </c>
      <c r="R156" s="238">
        <f>Q156*H156</f>
        <v>0.0012599999999999998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366</v>
      </c>
      <c r="AT156" s="240" t="s">
        <v>312</v>
      </c>
      <c r="AU156" s="240" t="s">
        <v>87</v>
      </c>
      <c r="AY156" s="18" t="s">
        <v>170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273</v>
      </c>
      <c r="BM156" s="240" t="s">
        <v>2824</v>
      </c>
    </row>
    <row r="157" s="2" customFormat="1" ht="14.4" customHeight="1">
      <c r="A157" s="39"/>
      <c r="B157" s="40"/>
      <c r="C157" s="228" t="s">
        <v>366</v>
      </c>
      <c r="D157" s="228" t="s">
        <v>172</v>
      </c>
      <c r="E157" s="229" t="s">
        <v>2825</v>
      </c>
      <c r="F157" s="230" t="s">
        <v>2826</v>
      </c>
      <c r="G157" s="231" t="s">
        <v>590</v>
      </c>
      <c r="H157" s="232">
        <v>60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273</v>
      </c>
      <c r="AT157" s="240" t="s">
        <v>172</v>
      </c>
      <c r="AU157" s="240" t="s">
        <v>87</v>
      </c>
      <c r="AY157" s="18" t="s">
        <v>170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273</v>
      </c>
      <c r="BM157" s="240" t="s">
        <v>2827</v>
      </c>
    </row>
    <row r="158" s="2" customFormat="1" ht="14.4" customHeight="1">
      <c r="A158" s="39"/>
      <c r="B158" s="40"/>
      <c r="C158" s="286" t="s">
        <v>372</v>
      </c>
      <c r="D158" s="286" t="s">
        <v>312</v>
      </c>
      <c r="E158" s="287" t="s">
        <v>2828</v>
      </c>
      <c r="F158" s="288" t="s">
        <v>2829</v>
      </c>
      <c r="G158" s="289" t="s">
        <v>590</v>
      </c>
      <c r="H158" s="290">
        <v>60</v>
      </c>
      <c r="I158" s="291"/>
      <c r="J158" s="292">
        <f>ROUND(I158*H158,2)</f>
        <v>0</v>
      </c>
      <c r="K158" s="293"/>
      <c r="L158" s="294"/>
      <c r="M158" s="295" t="s">
        <v>1</v>
      </c>
      <c r="N158" s="296" t="s">
        <v>44</v>
      </c>
      <c r="O158" s="92"/>
      <c r="P158" s="238">
        <f>O158*H158</f>
        <v>0</v>
      </c>
      <c r="Q158" s="238">
        <v>0.00029999999999999997</v>
      </c>
      <c r="R158" s="238">
        <f>Q158*H158</f>
        <v>0.017999999999999999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366</v>
      </c>
      <c r="AT158" s="240" t="s">
        <v>312</v>
      </c>
      <c r="AU158" s="240" t="s">
        <v>87</v>
      </c>
      <c r="AY158" s="18" t="s">
        <v>170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273</v>
      </c>
      <c r="BM158" s="240" t="s">
        <v>2830</v>
      </c>
    </row>
    <row r="159" s="12" customFormat="1" ht="25.92" customHeight="1">
      <c r="A159" s="12"/>
      <c r="B159" s="212"/>
      <c r="C159" s="213"/>
      <c r="D159" s="214" t="s">
        <v>78</v>
      </c>
      <c r="E159" s="215" t="s">
        <v>2831</v>
      </c>
      <c r="F159" s="215" t="s">
        <v>2832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0.0327</v>
      </c>
      <c r="S159" s="220"/>
      <c r="T159" s="22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89</v>
      </c>
      <c r="AT159" s="224" t="s">
        <v>78</v>
      </c>
      <c r="AU159" s="224" t="s">
        <v>79</v>
      </c>
      <c r="AY159" s="223" t="s">
        <v>170</v>
      </c>
      <c r="BK159" s="225">
        <f>SUM(BK160:BK161)</f>
        <v>0</v>
      </c>
    </row>
    <row r="160" s="2" customFormat="1" ht="14.4" customHeight="1">
      <c r="A160" s="39"/>
      <c r="B160" s="40"/>
      <c r="C160" s="228" t="s">
        <v>377</v>
      </c>
      <c r="D160" s="228" t="s">
        <v>172</v>
      </c>
      <c r="E160" s="229" t="s">
        <v>2833</v>
      </c>
      <c r="F160" s="230" t="s">
        <v>2834</v>
      </c>
      <c r="G160" s="231" t="s">
        <v>590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273</v>
      </c>
      <c r="AT160" s="240" t="s">
        <v>172</v>
      </c>
      <c r="AU160" s="240" t="s">
        <v>87</v>
      </c>
      <c r="AY160" s="18" t="s">
        <v>170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273</v>
      </c>
      <c r="BM160" s="240" t="s">
        <v>2835</v>
      </c>
    </row>
    <row r="161" s="2" customFormat="1" ht="14.4" customHeight="1">
      <c r="A161" s="39"/>
      <c r="B161" s="40"/>
      <c r="C161" s="286" t="s">
        <v>393</v>
      </c>
      <c r="D161" s="286" t="s">
        <v>312</v>
      </c>
      <c r="E161" s="287" t="s">
        <v>2836</v>
      </c>
      <c r="F161" s="288" t="s">
        <v>2837</v>
      </c>
      <c r="G161" s="289" t="s">
        <v>590</v>
      </c>
      <c r="H161" s="290">
        <v>1</v>
      </c>
      <c r="I161" s="291"/>
      <c r="J161" s="292">
        <f>ROUND(I161*H161,2)</f>
        <v>0</v>
      </c>
      <c r="K161" s="293"/>
      <c r="L161" s="294"/>
      <c r="M161" s="295" t="s">
        <v>1</v>
      </c>
      <c r="N161" s="296" t="s">
        <v>44</v>
      </c>
      <c r="O161" s="92"/>
      <c r="P161" s="238">
        <f>O161*H161</f>
        <v>0</v>
      </c>
      <c r="Q161" s="238">
        <v>0.0327</v>
      </c>
      <c r="R161" s="238">
        <f>Q161*H161</f>
        <v>0.0327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366</v>
      </c>
      <c r="AT161" s="240" t="s">
        <v>312</v>
      </c>
      <c r="AU161" s="240" t="s">
        <v>87</v>
      </c>
      <c r="AY161" s="18" t="s">
        <v>170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87</v>
      </c>
      <c r="BK161" s="241">
        <f>ROUND(I161*H161,2)</f>
        <v>0</v>
      </c>
      <c r="BL161" s="18" t="s">
        <v>273</v>
      </c>
      <c r="BM161" s="240" t="s">
        <v>2838</v>
      </c>
    </row>
    <row r="162" s="12" customFormat="1" ht="25.92" customHeight="1">
      <c r="A162" s="12"/>
      <c r="B162" s="212"/>
      <c r="C162" s="213"/>
      <c r="D162" s="214" t="s">
        <v>78</v>
      </c>
      <c r="E162" s="215" t="s">
        <v>1487</v>
      </c>
      <c r="F162" s="215" t="s">
        <v>2839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P163</f>
        <v>0</v>
      </c>
      <c r="Q162" s="220"/>
      <c r="R162" s="221">
        <f>R163</f>
        <v>1.31968</v>
      </c>
      <c r="S162" s="220"/>
      <c r="T162" s="22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89</v>
      </c>
      <c r="AT162" s="224" t="s">
        <v>78</v>
      </c>
      <c r="AU162" s="224" t="s">
        <v>79</v>
      </c>
      <c r="AY162" s="223" t="s">
        <v>170</v>
      </c>
      <c r="BK162" s="225">
        <f>BK163</f>
        <v>0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2840</v>
      </c>
      <c r="F163" s="226" t="s">
        <v>2841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SUM(P164:P229)</f>
        <v>0</v>
      </c>
      <c r="Q163" s="220"/>
      <c r="R163" s="221">
        <f>SUM(R164:R229)</f>
        <v>1.31968</v>
      </c>
      <c r="S163" s="220"/>
      <c r="T163" s="222">
        <f>SUM(T164:T229)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89</v>
      </c>
      <c r="AT163" s="224" t="s">
        <v>78</v>
      </c>
      <c r="AU163" s="224" t="s">
        <v>87</v>
      </c>
      <c r="AY163" s="223" t="s">
        <v>170</v>
      </c>
      <c r="BK163" s="225">
        <f>SUM(BK164:BK229)</f>
        <v>0</v>
      </c>
    </row>
    <row r="164" s="2" customFormat="1" ht="24.15" customHeight="1">
      <c r="A164" s="39"/>
      <c r="B164" s="40"/>
      <c r="C164" s="228" t="s">
        <v>406</v>
      </c>
      <c r="D164" s="228" t="s">
        <v>172</v>
      </c>
      <c r="E164" s="229" t="s">
        <v>2842</v>
      </c>
      <c r="F164" s="230" t="s">
        <v>2843</v>
      </c>
      <c r="G164" s="231" t="s">
        <v>590</v>
      </c>
      <c r="H164" s="232">
        <v>800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273</v>
      </c>
      <c r="AT164" s="240" t="s">
        <v>172</v>
      </c>
      <c r="AU164" s="240" t="s">
        <v>89</v>
      </c>
      <c r="AY164" s="18" t="s">
        <v>170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273</v>
      </c>
      <c r="BM164" s="240" t="s">
        <v>2844</v>
      </c>
    </row>
    <row r="165" s="2" customFormat="1" ht="14.4" customHeight="1">
      <c r="A165" s="39"/>
      <c r="B165" s="40"/>
      <c r="C165" s="286" t="s">
        <v>420</v>
      </c>
      <c r="D165" s="286" t="s">
        <v>312</v>
      </c>
      <c r="E165" s="287" t="s">
        <v>2845</v>
      </c>
      <c r="F165" s="288" t="s">
        <v>2846</v>
      </c>
      <c r="G165" s="289" t="s">
        <v>590</v>
      </c>
      <c r="H165" s="290">
        <v>800</v>
      </c>
      <c r="I165" s="291"/>
      <c r="J165" s="292">
        <f>ROUND(I165*H165,2)</f>
        <v>0</v>
      </c>
      <c r="K165" s="293"/>
      <c r="L165" s="294"/>
      <c r="M165" s="295" t="s">
        <v>1</v>
      </c>
      <c r="N165" s="296" t="s">
        <v>44</v>
      </c>
      <c r="O165" s="92"/>
      <c r="P165" s="238">
        <f>O165*H165</f>
        <v>0</v>
      </c>
      <c r="Q165" s="238">
        <v>0.00080000000000000004</v>
      </c>
      <c r="R165" s="238">
        <f>Q165*H165</f>
        <v>0.64000000000000001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366</v>
      </c>
      <c r="AT165" s="240" t="s">
        <v>312</v>
      </c>
      <c r="AU165" s="240" t="s">
        <v>89</v>
      </c>
      <c r="AY165" s="18" t="s">
        <v>170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273</v>
      </c>
      <c r="BM165" s="240" t="s">
        <v>2847</v>
      </c>
    </row>
    <row r="166" s="2" customFormat="1" ht="24.15" customHeight="1">
      <c r="A166" s="39"/>
      <c r="B166" s="40"/>
      <c r="C166" s="228" t="s">
        <v>431</v>
      </c>
      <c r="D166" s="228" t="s">
        <v>172</v>
      </c>
      <c r="E166" s="229" t="s">
        <v>2848</v>
      </c>
      <c r="F166" s="230" t="s">
        <v>2849</v>
      </c>
      <c r="G166" s="231" t="s">
        <v>590</v>
      </c>
      <c r="H166" s="232">
        <v>25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273</v>
      </c>
      <c r="AT166" s="240" t="s">
        <v>172</v>
      </c>
      <c r="AU166" s="240" t="s">
        <v>89</v>
      </c>
      <c r="AY166" s="18" t="s">
        <v>170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273</v>
      </c>
      <c r="BM166" s="240" t="s">
        <v>2850</v>
      </c>
    </row>
    <row r="167" s="2" customFormat="1" ht="24.15" customHeight="1">
      <c r="A167" s="39"/>
      <c r="B167" s="40"/>
      <c r="C167" s="286" t="s">
        <v>445</v>
      </c>
      <c r="D167" s="286" t="s">
        <v>312</v>
      </c>
      <c r="E167" s="287" t="s">
        <v>2851</v>
      </c>
      <c r="F167" s="288" t="s">
        <v>2852</v>
      </c>
      <c r="G167" s="289" t="s">
        <v>590</v>
      </c>
      <c r="H167" s="290">
        <v>25</v>
      </c>
      <c r="I167" s="291"/>
      <c r="J167" s="292">
        <f>ROUND(I167*H167,2)</f>
        <v>0</v>
      </c>
      <c r="K167" s="293"/>
      <c r="L167" s="294"/>
      <c r="M167" s="295" t="s">
        <v>1</v>
      </c>
      <c r="N167" s="296" t="s">
        <v>44</v>
      </c>
      <c r="O167" s="92"/>
      <c r="P167" s="238">
        <f>O167*H167</f>
        <v>0</v>
      </c>
      <c r="Q167" s="238">
        <v>0.00027999999999999998</v>
      </c>
      <c r="R167" s="238">
        <f>Q167*H167</f>
        <v>0.0069999999999999993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366</v>
      </c>
      <c r="AT167" s="240" t="s">
        <v>312</v>
      </c>
      <c r="AU167" s="240" t="s">
        <v>89</v>
      </c>
      <c r="AY167" s="18" t="s">
        <v>170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273</v>
      </c>
      <c r="BM167" s="240" t="s">
        <v>2853</v>
      </c>
    </row>
    <row r="168" s="2" customFormat="1" ht="24.15" customHeight="1">
      <c r="A168" s="39"/>
      <c r="B168" s="40"/>
      <c r="C168" s="228" t="s">
        <v>449</v>
      </c>
      <c r="D168" s="228" t="s">
        <v>172</v>
      </c>
      <c r="E168" s="229" t="s">
        <v>2854</v>
      </c>
      <c r="F168" s="230" t="s">
        <v>2855</v>
      </c>
      <c r="G168" s="231" t="s">
        <v>590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273</v>
      </c>
      <c r="AT168" s="240" t="s">
        <v>172</v>
      </c>
      <c r="AU168" s="240" t="s">
        <v>89</v>
      </c>
      <c r="AY168" s="18" t="s">
        <v>170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273</v>
      </c>
      <c r="BM168" s="240" t="s">
        <v>2856</v>
      </c>
    </row>
    <row r="169" s="2" customFormat="1" ht="24.15" customHeight="1">
      <c r="A169" s="39"/>
      <c r="B169" s="40"/>
      <c r="C169" s="286" t="s">
        <v>479</v>
      </c>
      <c r="D169" s="286" t="s">
        <v>312</v>
      </c>
      <c r="E169" s="287" t="s">
        <v>2857</v>
      </c>
      <c r="F169" s="288" t="s">
        <v>2858</v>
      </c>
      <c r="G169" s="289" t="s">
        <v>590</v>
      </c>
      <c r="H169" s="290">
        <v>1</v>
      </c>
      <c r="I169" s="291"/>
      <c r="J169" s="292">
        <f>ROUND(I169*H169,2)</f>
        <v>0</v>
      </c>
      <c r="K169" s="293"/>
      <c r="L169" s="294"/>
      <c r="M169" s="295" t="s">
        <v>1</v>
      </c>
      <c r="N169" s="296" t="s">
        <v>44</v>
      </c>
      <c r="O169" s="92"/>
      <c r="P169" s="238">
        <f>O169*H169</f>
        <v>0</v>
      </c>
      <c r="Q169" s="238">
        <v>0.0030100000000000001</v>
      </c>
      <c r="R169" s="238">
        <f>Q169*H169</f>
        <v>0.0030100000000000001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366</v>
      </c>
      <c r="AT169" s="240" t="s">
        <v>312</v>
      </c>
      <c r="AU169" s="240" t="s">
        <v>89</v>
      </c>
      <c r="AY169" s="18" t="s">
        <v>170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273</v>
      </c>
      <c r="BM169" s="240" t="s">
        <v>2859</v>
      </c>
    </row>
    <row r="170" s="2" customFormat="1" ht="37.8" customHeight="1">
      <c r="A170" s="39"/>
      <c r="B170" s="40"/>
      <c r="C170" s="286" t="s">
        <v>492</v>
      </c>
      <c r="D170" s="286" t="s">
        <v>312</v>
      </c>
      <c r="E170" s="287" t="s">
        <v>2860</v>
      </c>
      <c r="F170" s="288" t="s">
        <v>2861</v>
      </c>
      <c r="G170" s="289" t="s">
        <v>590</v>
      </c>
      <c r="H170" s="290">
        <v>2</v>
      </c>
      <c r="I170" s="291"/>
      <c r="J170" s="292">
        <f>ROUND(I170*H170,2)</f>
        <v>0</v>
      </c>
      <c r="K170" s="293"/>
      <c r="L170" s="294"/>
      <c r="M170" s="295" t="s">
        <v>1</v>
      </c>
      <c r="N170" s="296" t="s">
        <v>44</v>
      </c>
      <c r="O170" s="92"/>
      <c r="P170" s="238">
        <f>O170*H170</f>
        <v>0</v>
      </c>
      <c r="Q170" s="238">
        <v>0.0030100000000000001</v>
      </c>
      <c r="R170" s="238">
        <f>Q170*H170</f>
        <v>0.0060200000000000002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366</v>
      </c>
      <c r="AT170" s="240" t="s">
        <v>312</v>
      </c>
      <c r="AU170" s="240" t="s">
        <v>89</v>
      </c>
      <c r="AY170" s="18" t="s">
        <v>170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273</v>
      </c>
      <c r="BM170" s="240" t="s">
        <v>2862</v>
      </c>
    </row>
    <row r="171" s="2" customFormat="1" ht="24.15" customHeight="1">
      <c r="A171" s="39"/>
      <c r="B171" s="40"/>
      <c r="C171" s="286" t="s">
        <v>499</v>
      </c>
      <c r="D171" s="286" t="s">
        <v>312</v>
      </c>
      <c r="E171" s="287" t="s">
        <v>2863</v>
      </c>
      <c r="F171" s="288" t="s">
        <v>2864</v>
      </c>
      <c r="G171" s="289" t="s">
        <v>590</v>
      </c>
      <c r="H171" s="290">
        <v>2</v>
      </c>
      <c r="I171" s="291"/>
      <c r="J171" s="292">
        <f>ROUND(I171*H171,2)</f>
        <v>0</v>
      </c>
      <c r="K171" s="293"/>
      <c r="L171" s="294"/>
      <c r="M171" s="295" t="s">
        <v>1</v>
      </c>
      <c r="N171" s="296" t="s">
        <v>44</v>
      </c>
      <c r="O171" s="92"/>
      <c r="P171" s="238">
        <f>O171*H171</f>
        <v>0</v>
      </c>
      <c r="Q171" s="238">
        <v>0.0030100000000000001</v>
      </c>
      <c r="R171" s="238">
        <f>Q171*H171</f>
        <v>0.0060200000000000002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366</v>
      </c>
      <c r="AT171" s="240" t="s">
        <v>312</v>
      </c>
      <c r="AU171" s="240" t="s">
        <v>89</v>
      </c>
      <c r="AY171" s="18" t="s">
        <v>170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273</v>
      </c>
      <c r="BM171" s="240" t="s">
        <v>2865</v>
      </c>
    </row>
    <row r="172" s="2" customFormat="1" ht="14.4" customHeight="1">
      <c r="A172" s="39"/>
      <c r="B172" s="40"/>
      <c r="C172" s="228" t="s">
        <v>509</v>
      </c>
      <c r="D172" s="228" t="s">
        <v>172</v>
      </c>
      <c r="E172" s="229" t="s">
        <v>2866</v>
      </c>
      <c r="F172" s="230" t="s">
        <v>2867</v>
      </c>
      <c r="G172" s="231" t="s">
        <v>590</v>
      </c>
      <c r="H172" s="232">
        <v>5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273</v>
      </c>
      <c r="AT172" s="240" t="s">
        <v>172</v>
      </c>
      <c r="AU172" s="240" t="s">
        <v>89</v>
      </c>
      <c r="AY172" s="18" t="s">
        <v>170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273</v>
      </c>
      <c r="BM172" s="240" t="s">
        <v>2868</v>
      </c>
    </row>
    <row r="173" s="2" customFormat="1" ht="14.4" customHeight="1">
      <c r="A173" s="39"/>
      <c r="B173" s="40"/>
      <c r="C173" s="286" t="s">
        <v>513</v>
      </c>
      <c r="D173" s="286" t="s">
        <v>312</v>
      </c>
      <c r="E173" s="287" t="s">
        <v>2869</v>
      </c>
      <c r="F173" s="288" t="s">
        <v>2870</v>
      </c>
      <c r="G173" s="289" t="s">
        <v>590</v>
      </c>
      <c r="H173" s="290">
        <v>5</v>
      </c>
      <c r="I173" s="291"/>
      <c r="J173" s="292">
        <f>ROUND(I173*H173,2)</f>
        <v>0</v>
      </c>
      <c r="K173" s="293"/>
      <c r="L173" s="294"/>
      <c r="M173" s="295" t="s">
        <v>1</v>
      </c>
      <c r="N173" s="296" t="s">
        <v>44</v>
      </c>
      <c r="O173" s="92"/>
      <c r="P173" s="238">
        <f>O173*H173</f>
        <v>0</v>
      </c>
      <c r="Q173" s="238">
        <v>9.0000000000000006E-05</v>
      </c>
      <c r="R173" s="238">
        <f>Q173*H173</f>
        <v>0.00045000000000000004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366</v>
      </c>
      <c r="AT173" s="240" t="s">
        <v>312</v>
      </c>
      <c r="AU173" s="240" t="s">
        <v>89</v>
      </c>
      <c r="AY173" s="18" t="s">
        <v>170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273</v>
      </c>
      <c r="BM173" s="240" t="s">
        <v>2871</v>
      </c>
    </row>
    <row r="174" s="2" customFormat="1" ht="24.15" customHeight="1">
      <c r="A174" s="39"/>
      <c r="B174" s="40"/>
      <c r="C174" s="228" t="s">
        <v>520</v>
      </c>
      <c r="D174" s="228" t="s">
        <v>172</v>
      </c>
      <c r="E174" s="229" t="s">
        <v>2872</v>
      </c>
      <c r="F174" s="230" t="s">
        <v>2873</v>
      </c>
      <c r="G174" s="231" t="s">
        <v>590</v>
      </c>
      <c r="H174" s="232">
        <v>8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273</v>
      </c>
      <c r="AT174" s="240" t="s">
        <v>172</v>
      </c>
      <c r="AU174" s="240" t="s">
        <v>89</v>
      </c>
      <c r="AY174" s="18" t="s">
        <v>170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273</v>
      </c>
      <c r="BM174" s="240" t="s">
        <v>2874</v>
      </c>
    </row>
    <row r="175" s="2" customFormat="1" ht="14.4" customHeight="1">
      <c r="A175" s="39"/>
      <c r="B175" s="40"/>
      <c r="C175" s="286" t="s">
        <v>528</v>
      </c>
      <c r="D175" s="286" t="s">
        <v>312</v>
      </c>
      <c r="E175" s="287" t="s">
        <v>2875</v>
      </c>
      <c r="F175" s="288" t="s">
        <v>2876</v>
      </c>
      <c r="G175" s="289" t="s">
        <v>590</v>
      </c>
      <c r="H175" s="290">
        <v>8</v>
      </c>
      <c r="I175" s="291"/>
      <c r="J175" s="292">
        <f>ROUND(I175*H175,2)</f>
        <v>0</v>
      </c>
      <c r="K175" s="293"/>
      <c r="L175" s="294"/>
      <c r="M175" s="295" t="s">
        <v>1</v>
      </c>
      <c r="N175" s="296" t="s">
        <v>44</v>
      </c>
      <c r="O175" s="92"/>
      <c r="P175" s="238">
        <f>O175*H175</f>
        <v>0</v>
      </c>
      <c r="Q175" s="238">
        <v>4.0000000000000003E-05</v>
      </c>
      <c r="R175" s="238">
        <f>Q175*H175</f>
        <v>0.00032000000000000003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366</v>
      </c>
      <c r="AT175" s="240" t="s">
        <v>312</v>
      </c>
      <c r="AU175" s="240" t="s">
        <v>89</v>
      </c>
      <c r="AY175" s="18" t="s">
        <v>170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87</v>
      </c>
      <c r="BK175" s="241">
        <f>ROUND(I175*H175,2)</f>
        <v>0</v>
      </c>
      <c r="BL175" s="18" t="s">
        <v>273</v>
      </c>
      <c r="BM175" s="240" t="s">
        <v>2877</v>
      </c>
    </row>
    <row r="176" s="2" customFormat="1" ht="14.4" customHeight="1">
      <c r="A176" s="39"/>
      <c r="B176" s="40"/>
      <c r="C176" s="228" t="s">
        <v>534</v>
      </c>
      <c r="D176" s="228" t="s">
        <v>172</v>
      </c>
      <c r="E176" s="229" t="s">
        <v>2878</v>
      </c>
      <c r="F176" s="230" t="s">
        <v>2879</v>
      </c>
      <c r="G176" s="231" t="s">
        <v>590</v>
      </c>
      <c r="H176" s="232">
        <v>22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273</v>
      </c>
      <c r="AT176" s="240" t="s">
        <v>172</v>
      </c>
      <c r="AU176" s="240" t="s">
        <v>89</v>
      </c>
      <c r="AY176" s="18" t="s">
        <v>170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273</v>
      </c>
      <c r="BM176" s="240" t="s">
        <v>2880</v>
      </c>
    </row>
    <row r="177" s="2" customFormat="1" ht="24.15" customHeight="1">
      <c r="A177" s="39"/>
      <c r="B177" s="40"/>
      <c r="C177" s="286" t="s">
        <v>541</v>
      </c>
      <c r="D177" s="286" t="s">
        <v>312</v>
      </c>
      <c r="E177" s="287" t="s">
        <v>2881</v>
      </c>
      <c r="F177" s="288" t="s">
        <v>2882</v>
      </c>
      <c r="G177" s="289" t="s">
        <v>590</v>
      </c>
      <c r="H177" s="290">
        <v>22</v>
      </c>
      <c r="I177" s="291"/>
      <c r="J177" s="292">
        <f>ROUND(I177*H177,2)</f>
        <v>0</v>
      </c>
      <c r="K177" s="293"/>
      <c r="L177" s="294"/>
      <c r="M177" s="295" t="s">
        <v>1</v>
      </c>
      <c r="N177" s="296" t="s">
        <v>44</v>
      </c>
      <c r="O177" s="92"/>
      <c r="P177" s="238">
        <f>O177*H177</f>
        <v>0</v>
      </c>
      <c r="Q177" s="238">
        <v>0.00080000000000000004</v>
      </c>
      <c r="R177" s="238">
        <f>Q177*H177</f>
        <v>0.017600000000000001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366</v>
      </c>
      <c r="AT177" s="240" t="s">
        <v>312</v>
      </c>
      <c r="AU177" s="240" t="s">
        <v>89</v>
      </c>
      <c r="AY177" s="18" t="s">
        <v>170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273</v>
      </c>
      <c r="BM177" s="240" t="s">
        <v>2883</v>
      </c>
    </row>
    <row r="178" s="2" customFormat="1" ht="14.4" customHeight="1">
      <c r="A178" s="39"/>
      <c r="B178" s="40"/>
      <c r="C178" s="228" t="s">
        <v>550</v>
      </c>
      <c r="D178" s="228" t="s">
        <v>172</v>
      </c>
      <c r="E178" s="229" t="s">
        <v>2884</v>
      </c>
      <c r="F178" s="230" t="s">
        <v>2885</v>
      </c>
      <c r="G178" s="231" t="s">
        <v>590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273</v>
      </c>
      <c r="AT178" s="240" t="s">
        <v>172</v>
      </c>
      <c r="AU178" s="240" t="s">
        <v>89</v>
      </c>
      <c r="AY178" s="18" t="s">
        <v>170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273</v>
      </c>
      <c r="BM178" s="240" t="s">
        <v>2886</v>
      </c>
    </row>
    <row r="179" s="2" customFormat="1" ht="14.4" customHeight="1">
      <c r="A179" s="39"/>
      <c r="B179" s="40"/>
      <c r="C179" s="286" t="s">
        <v>564</v>
      </c>
      <c r="D179" s="286" t="s">
        <v>312</v>
      </c>
      <c r="E179" s="287" t="s">
        <v>2887</v>
      </c>
      <c r="F179" s="288" t="s">
        <v>2888</v>
      </c>
      <c r="G179" s="289" t="s">
        <v>590</v>
      </c>
      <c r="H179" s="290">
        <v>1</v>
      </c>
      <c r="I179" s="291"/>
      <c r="J179" s="292">
        <f>ROUND(I179*H179,2)</f>
        <v>0</v>
      </c>
      <c r="K179" s="293"/>
      <c r="L179" s="294"/>
      <c r="M179" s="295" t="s">
        <v>1</v>
      </c>
      <c r="N179" s="296" t="s">
        <v>44</v>
      </c>
      <c r="O179" s="92"/>
      <c r="P179" s="238">
        <f>O179*H179</f>
        <v>0</v>
      </c>
      <c r="Q179" s="238">
        <v>0.00032000000000000003</v>
      </c>
      <c r="R179" s="238">
        <f>Q179*H179</f>
        <v>0.00032000000000000003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366</v>
      </c>
      <c r="AT179" s="240" t="s">
        <v>312</v>
      </c>
      <c r="AU179" s="240" t="s">
        <v>89</v>
      </c>
      <c r="AY179" s="18" t="s">
        <v>170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273</v>
      </c>
      <c r="BM179" s="240" t="s">
        <v>2889</v>
      </c>
    </row>
    <row r="180" s="2" customFormat="1" ht="24.15" customHeight="1">
      <c r="A180" s="39"/>
      <c r="B180" s="40"/>
      <c r="C180" s="228" t="s">
        <v>573</v>
      </c>
      <c r="D180" s="228" t="s">
        <v>172</v>
      </c>
      <c r="E180" s="229" t="s">
        <v>2890</v>
      </c>
      <c r="F180" s="230" t="s">
        <v>2891</v>
      </c>
      <c r="G180" s="231" t="s">
        <v>590</v>
      </c>
      <c r="H180" s="232">
        <v>4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273</v>
      </c>
      <c r="AT180" s="240" t="s">
        <v>172</v>
      </c>
      <c r="AU180" s="240" t="s">
        <v>89</v>
      </c>
      <c r="AY180" s="18" t="s">
        <v>170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87</v>
      </c>
      <c r="BK180" s="241">
        <f>ROUND(I180*H180,2)</f>
        <v>0</v>
      </c>
      <c r="BL180" s="18" t="s">
        <v>273</v>
      </c>
      <c r="BM180" s="240" t="s">
        <v>2892</v>
      </c>
    </row>
    <row r="181" s="2" customFormat="1" ht="24.15" customHeight="1">
      <c r="A181" s="39"/>
      <c r="B181" s="40"/>
      <c r="C181" s="286" t="s">
        <v>587</v>
      </c>
      <c r="D181" s="286" t="s">
        <v>312</v>
      </c>
      <c r="E181" s="287" t="s">
        <v>2893</v>
      </c>
      <c r="F181" s="288" t="s">
        <v>2894</v>
      </c>
      <c r="G181" s="289" t="s">
        <v>590</v>
      </c>
      <c r="H181" s="290">
        <v>4</v>
      </c>
      <c r="I181" s="291"/>
      <c r="J181" s="292">
        <f>ROUND(I181*H181,2)</f>
        <v>0</v>
      </c>
      <c r="K181" s="293"/>
      <c r="L181" s="294"/>
      <c r="M181" s="295" t="s">
        <v>1</v>
      </c>
      <c r="N181" s="296" t="s">
        <v>44</v>
      </c>
      <c r="O181" s="92"/>
      <c r="P181" s="238">
        <f>O181*H181</f>
        <v>0</v>
      </c>
      <c r="Q181" s="238">
        <v>0.00010000000000000001</v>
      </c>
      <c r="R181" s="238">
        <f>Q181*H181</f>
        <v>0.00040000000000000002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366</v>
      </c>
      <c r="AT181" s="240" t="s">
        <v>312</v>
      </c>
      <c r="AU181" s="240" t="s">
        <v>89</v>
      </c>
      <c r="AY181" s="18" t="s">
        <v>170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273</v>
      </c>
      <c r="BM181" s="240" t="s">
        <v>2895</v>
      </c>
    </row>
    <row r="182" s="2" customFormat="1" ht="24.15" customHeight="1">
      <c r="A182" s="39"/>
      <c r="B182" s="40"/>
      <c r="C182" s="228" t="s">
        <v>594</v>
      </c>
      <c r="D182" s="228" t="s">
        <v>172</v>
      </c>
      <c r="E182" s="229" t="s">
        <v>2896</v>
      </c>
      <c r="F182" s="230" t="s">
        <v>2897</v>
      </c>
      <c r="G182" s="231" t="s">
        <v>590</v>
      </c>
      <c r="H182" s="232">
        <v>6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273</v>
      </c>
      <c r="AT182" s="240" t="s">
        <v>172</v>
      </c>
      <c r="AU182" s="240" t="s">
        <v>89</v>
      </c>
      <c r="AY182" s="18" t="s">
        <v>170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87</v>
      </c>
      <c r="BK182" s="241">
        <f>ROUND(I182*H182,2)</f>
        <v>0</v>
      </c>
      <c r="BL182" s="18" t="s">
        <v>273</v>
      </c>
      <c r="BM182" s="240" t="s">
        <v>2898</v>
      </c>
    </row>
    <row r="183" s="2" customFormat="1" ht="14.4" customHeight="1">
      <c r="A183" s="39"/>
      <c r="B183" s="40"/>
      <c r="C183" s="286" t="s">
        <v>598</v>
      </c>
      <c r="D183" s="286" t="s">
        <v>312</v>
      </c>
      <c r="E183" s="287" t="s">
        <v>2899</v>
      </c>
      <c r="F183" s="288" t="s">
        <v>2900</v>
      </c>
      <c r="G183" s="289" t="s">
        <v>590</v>
      </c>
      <c r="H183" s="290">
        <v>6</v>
      </c>
      <c r="I183" s="291"/>
      <c r="J183" s="292">
        <f>ROUND(I183*H183,2)</f>
        <v>0</v>
      </c>
      <c r="K183" s="293"/>
      <c r="L183" s="294"/>
      <c r="M183" s="295" t="s">
        <v>1</v>
      </c>
      <c r="N183" s="296" t="s">
        <v>44</v>
      </c>
      <c r="O183" s="92"/>
      <c r="P183" s="238">
        <f>O183*H183</f>
        <v>0</v>
      </c>
      <c r="Q183" s="238">
        <v>0.00010000000000000001</v>
      </c>
      <c r="R183" s="238">
        <f>Q183*H183</f>
        <v>0.00060000000000000006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366</v>
      </c>
      <c r="AT183" s="240" t="s">
        <v>312</v>
      </c>
      <c r="AU183" s="240" t="s">
        <v>89</v>
      </c>
      <c r="AY183" s="18" t="s">
        <v>170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273</v>
      </c>
      <c r="BM183" s="240" t="s">
        <v>2901</v>
      </c>
    </row>
    <row r="184" s="2" customFormat="1" ht="24.15" customHeight="1">
      <c r="A184" s="39"/>
      <c r="B184" s="40"/>
      <c r="C184" s="228" t="s">
        <v>602</v>
      </c>
      <c r="D184" s="228" t="s">
        <v>172</v>
      </c>
      <c r="E184" s="229" t="s">
        <v>2902</v>
      </c>
      <c r="F184" s="230" t="s">
        <v>2903</v>
      </c>
      <c r="G184" s="231" t="s">
        <v>590</v>
      </c>
      <c r="H184" s="232">
        <v>9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273</v>
      </c>
      <c r="AT184" s="240" t="s">
        <v>172</v>
      </c>
      <c r="AU184" s="240" t="s">
        <v>89</v>
      </c>
      <c r="AY184" s="18" t="s">
        <v>170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87</v>
      </c>
      <c r="BK184" s="241">
        <f>ROUND(I184*H184,2)</f>
        <v>0</v>
      </c>
      <c r="BL184" s="18" t="s">
        <v>273</v>
      </c>
      <c r="BM184" s="240" t="s">
        <v>2904</v>
      </c>
    </row>
    <row r="185" s="2" customFormat="1" ht="24.15" customHeight="1">
      <c r="A185" s="39"/>
      <c r="B185" s="40"/>
      <c r="C185" s="286" t="s">
        <v>609</v>
      </c>
      <c r="D185" s="286" t="s">
        <v>312</v>
      </c>
      <c r="E185" s="287" t="s">
        <v>2905</v>
      </c>
      <c r="F185" s="288" t="s">
        <v>2906</v>
      </c>
      <c r="G185" s="289" t="s">
        <v>590</v>
      </c>
      <c r="H185" s="290">
        <v>9</v>
      </c>
      <c r="I185" s="291"/>
      <c r="J185" s="292">
        <f>ROUND(I185*H185,2)</f>
        <v>0</v>
      </c>
      <c r="K185" s="293"/>
      <c r="L185" s="294"/>
      <c r="M185" s="295" t="s">
        <v>1</v>
      </c>
      <c r="N185" s="296" t="s">
        <v>44</v>
      </c>
      <c r="O185" s="92"/>
      <c r="P185" s="238">
        <f>O185*H185</f>
        <v>0</v>
      </c>
      <c r="Q185" s="238">
        <v>0.00080000000000000004</v>
      </c>
      <c r="R185" s="238">
        <f>Q185*H185</f>
        <v>0.0072000000000000007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366</v>
      </c>
      <c r="AT185" s="240" t="s">
        <v>312</v>
      </c>
      <c r="AU185" s="240" t="s">
        <v>89</v>
      </c>
      <c r="AY185" s="18" t="s">
        <v>170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87</v>
      </c>
      <c r="BK185" s="241">
        <f>ROUND(I185*H185,2)</f>
        <v>0</v>
      </c>
      <c r="BL185" s="18" t="s">
        <v>273</v>
      </c>
      <c r="BM185" s="240" t="s">
        <v>2907</v>
      </c>
    </row>
    <row r="186" s="2" customFormat="1" ht="14.4" customHeight="1">
      <c r="A186" s="39"/>
      <c r="B186" s="40"/>
      <c r="C186" s="228" t="s">
        <v>615</v>
      </c>
      <c r="D186" s="228" t="s">
        <v>172</v>
      </c>
      <c r="E186" s="229" t="s">
        <v>2908</v>
      </c>
      <c r="F186" s="230" t="s">
        <v>2909</v>
      </c>
      <c r="G186" s="231" t="s">
        <v>590</v>
      </c>
      <c r="H186" s="232">
        <v>23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273</v>
      </c>
      <c r="AT186" s="240" t="s">
        <v>172</v>
      </c>
      <c r="AU186" s="240" t="s">
        <v>89</v>
      </c>
      <c r="AY186" s="18" t="s">
        <v>170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87</v>
      </c>
      <c r="BK186" s="241">
        <f>ROUND(I186*H186,2)</f>
        <v>0</v>
      </c>
      <c r="BL186" s="18" t="s">
        <v>273</v>
      </c>
      <c r="BM186" s="240" t="s">
        <v>2910</v>
      </c>
    </row>
    <row r="187" s="2" customFormat="1" ht="14.4" customHeight="1">
      <c r="A187" s="39"/>
      <c r="B187" s="40"/>
      <c r="C187" s="286" t="s">
        <v>621</v>
      </c>
      <c r="D187" s="286" t="s">
        <v>312</v>
      </c>
      <c r="E187" s="287" t="s">
        <v>2911</v>
      </c>
      <c r="F187" s="288" t="s">
        <v>2912</v>
      </c>
      <c r="G187" s="289" t="s">
        <v>590</v>
      </c>
      <c r="H187" s="290">
        <v>23</v>
      </c>
      <c r="I187" s="291"/>
      <c r="J187" s="292">
        <f>ROUND(I187*H187,2)</f>
        <v>0</v>
      </c>
      <c r="K187" s="293"/>
      <c r="L187" s="294"/>
      <c r="M187" s="295" t="s">
        <v>1</v>
      </c>
      <c r="N187" s="296" t="s">
        <v>44</v>
      </c>
      <c r="O187" s="92"/>
      <c r="P187" s="238">
        <f>O187*H187</f>
        <v>0</v>
      </c>
      <c r="Q187" s="238">
        <v>0.00080000000000000004</v>
      </c>
      <c r="R187" s="238">
        <f>Q187*H187</f>
        <v>0.0184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366</v>
      </c>
      <c r="AT187" s="240" t="s">
        <v>312</v>
      </c>
      <c r="AU187" s="240" t="s">
        <v>89</v>
      </c>
      <c r="AY187" s="18" t="s">
        <v>170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273</v>
      </c>
      <c r="BM187" s="240" t="s">
        <v>2913</v>
      </c>
    </row>
    <row r="188" s="2" customFormat="1" ht="14.4" customHeight="1">
      <c r="A188" s="39"/>
      <c r="B188" s="40"/>
      <c r="C188" s="228" t="s">
        <v>627</v>
      </c>
      <c r="D188" s="228" t="s">
        <v>172</v>
      </c>
      <c r="E188" s="229" t="s">
        <v>2914</v>
      </c>
      <c r="F188" s="230" t="s">
        <v>2909</v>
      </c>
      <c r="G188" s="231" t="s">
        <v>590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273</v>
      </c>
      <c r="AT188" s="240" t="s">
        <v>172</v>
      </c>
      <c r="AU188" s="240" t="s">
        <v>89</v>
      </c>
      <c r="AY188" s="18" t="s">
        <v>170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87</v>
      </c>
      <c r="BK188" s="241">
        <f>ROUND(I188*H188,2)</f>
        <v>0</v>
      </c>
      <c r="BL188" s="18" t="s">
        <v>273</v>
      </c>
      <c r="BM188" s="240" t="s">
        <v>2915</v>
      </c>
    </row>
    <row r="189" s="2" customFormat="1" ht="14.4" customHeight="1">
      <c r="A189" s="39"/>
      <c r="B189" s="40"/>
      <c r="C189" s="286" t="s">
        <v>631</v>
      </c>
      <c r="D189" s="286" t="s">
        <v>312</v>
      </c>
      <c r="E189" s="287" t="s">
        <v>2916</v>
      </c>
      <c r="F189" s="288" t="s">
        <v>2917</v>
      </c>
      <c r="G189" s="289" t="s">
        <v>590</v>
      </c>
      <c r="H189" s="290">
        <v>1</v>
      </c>
      <c r="I189" s="291"/>
      <c r="J189" s="292">
        <f>ROUND(I189*H189,2)</f>
        <v>0</v>
      </c>
      <c r="K189" s="293"/>
      <c r="L189" s="294"/>
      <c r="M189" s="295" t="s">
        <v>1</v>
      </c>
      <c r="N189" s="296" t="s">
        <v>44</v>
      </c>
      <c r="O189" s="92"/>
      <c r="P189" s="238">
        <f>O189*H189</f>
        <v>0</v>
      </c>
      <c r="Q189" s="238">
        <v>0.00080000000000000004</v>
      </c>
      <c r="R189" s="238">
        <f>Q189*H189</f>
        <v>0.00080000000000000004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366</v>
      </c>
      <c r="AT189" s="240" t="s">
        <v>312</v>
      </c>
      <c r="AU189" s="240" t="s">
        <v>89</v>
      </c>
      <c r="AY189" s="18" t="s">
        <v>170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273</v>
      </c>
      <c r="BM189" s="240" t="s">
        <v>2918</v>
      </c>
    </row>
    <row r="190" s="2" customFormat="1" ht="14.4" customHeight="1">
      <c r="A190" s="39"/>
      <c r="B190" s="40"/>
      <c r="C190" s="228" t="s">
        <v>635</v>
      </c>
      <c r="D190" s="228" t="s">
        <v>172</v>
      </c>
      <c r="E190" s="229" t="s">
        <v>2914</v>
      </c>
      <c r="F190" s="230" t="s">
        <v>2909</v>
      </c>
      <c r="G190" s="231" t="s">
        <v>590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273</v>
      </c>
      <c r="AT190" s="240" t="s">
        <v>172</v>
      </c>
      <c r="AU190" s="240" t="s">
        <v>89</v>
      </c>
      <c r="AY190" s="18" t="s">
        <v>170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87</v>
      </c>
      <c r="BK190" s="241">
        <f>ROUND(I190*H190,2)</f>
        <v>0</v>
      </c>
      <c r="BL190" s="18" t="s">
        <v>273</v>
      </c>
      <c r="BM190" s="240" t="s">
        <v>2919</v>
      </c>
    </row>
    <row r="191" s="2" customFormat="1" ht="14.4" customHeight="1">
      <c r="A191" s="39"/>
      <c r="B191" s="40"/>
      <c r="C191" s="286" t="s">
        <v>639</v>
      </c>
      <c r="D191" s="286" t="s">
        <v>312</v>
      </c>
      <c r="E191" s="287" t="s">
        <v>2920</v>
      </c>
      <c r="F191" s="288" t="s">
        <v>2921</v>
      </c>
      <c r="G191" s="289" t="s">
        <v>590</v>
      </c>
      <c r="H191" s="290">
        <v>1</v>
      </c>
      <c r="I191" s="291"/>
      <c r="J191" s="292">
        <f>ROUND(I191*H191,2)</f>
        <v>0</v>
      </c>
      <c r="K191" s="293"/>
      <c r="L191" s="294"/>
      <c r="M191" s="295" t="s">
        <v>1</v>
      </c>
      <c r="N191" s="296" t="s">
        <v>44</v>
      </c>
      <c r="O191" s="92"/>
      <c r="P191" s="238">
        <f>O191*H191</f>
        <v>0</v>
      </c>
      <c r="Q191" s="238">
        <v>0.00080000000000000004</v>
      </c>
      <c r="R191" s="238">
        <f>Q191*H191</f>
        <v>0.00080000000000000004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366</v>
      </c>
      <c r="AT191" s="240" t="s">
        <v>312</v>
      </c>
      <c r="AU191" s="240" t="s">
        <v>89</v>
      </c>
      <c r="AY191" s="18" t="s">
        <v>170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273</v>
      </c>
      <c r="BM191" s="240" t="s">
        <v>2922</v>
      </c>
    </row>
    <row r="192" s="2" customFormat="1" ht="24.15" customHeight="1">
      <c r="A192" s="39"/>
      <c r="B192" s="40"/>
      <c r="C192" s="228" t="s">
        <v>644</v>
      </c>
      <c r="D192" s="228" t="s">
        <v>172</v>
      </c>
      <c r="E192" s="229" t="s">
        <v>2923</v>
      </c>
      <c r="F192" s="230" t="s">
        <v>2924</v>
      </c>
      <c r="G192" s="231" t="s">
        <v>352</v>
      </c>
      <c r="H192" s="232">
        <v>30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273</v>
      </c>
      <c r="AT192" s="240" t="s">
        <v>172</v>
      </c>
      <c r="AU192" s="240" t="s">
        <v>89</v>
      </c>
      <c r="AY192" s="18" t="s">
        <v>170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87</v>
      </c>
      <c r="BK192" s="241">
        <f>ROUND(I192*H192,2)</f>
        <v>0</v>
      </c>
      <c r="BL192" s="18" t="s">
        <v>273</v>
      </c>
      <c r="BM192" s="240" t="s">
        <v>2925</v>
      </c>
    </row>
    <row r="193" s="2" customFormat="1" ht="14.4" customHeight="1">
      <c r="A193" s="39"/>
      <c r="B193" s="40"/>
      <c r="C193" s="286" t="s">
        <v>648</v>
      </c>
      <c r="D193" s="286" t="s">
        <v>312</v>
      </c>
      <c r="E193" s="287" t="s">
        <v>2926</v>
      </c>
      <c r="F193" s="288" t="s">
        <v>2927</v>
      </c>
      <c r="G193" s="289" t="s">
        <v>352</v>
      </c>
      <c r="H193" s="290">
        <v>20</v>
      </c>
      <c r="I193" s="291"/>
      <c r="J193" s="292">
        <f>ROUND(I193*H193,2)</f>
        <v>0</v>
      </c>
      <c r="K193" s="293"/>
      <c r="L193" s="294"/>
      <c r="M193" s="295" t="s">
        <v>1</v>
      </c>
      <c r="N193" s="296" t="s">
        <v>44</v>
      </c>
      <c r="O193" s="92"/>
      <c r="P193" s="238">
        <f>O193*H193</f>
        <v>0</v>
      </c>
      <c r="Q193" s="238">
        <v>0.0022499999999999998</v>
      </c>
      <c r="R193" s="238">
        <f>Q193*H193</f>
        <v>0.044999999999999998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366</v>
      </c>
      <c r="AT193" s="240" t="s">
        <v>312</v>
      </c>
      <c r="AU193" s="240" t="s">
        <v>89</v>
      </c>
      <c r="AY193" s="18" t="s">
        <v>170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273</v>
      </c>
      <c r="BM193" s="240" t="s">
        <v>2928</v>
      </c>
    </row>
    <row r="194" s="2" customFormat="1" ht="14.4" customHeight="1">
      <c r="A194" s="39"/>
      <c r="B194" s="40"/>
      <c r="C194" s="286" t="s">
        <v>652</v>
      </c>
      <c r="D194" s="286" t="s">
        <v>312</v>
      </c>
      <c r="E194" s="287" t="s">
        <v>2929</v>
      </c>
      <c r="F194" s="288" t="s">
        <v>2930</v>
      </c>
      <c r="G194" s="289" t="s">
        <v>352</v>
      </c>
      <c r="H194" s="290">
        <v>10</v>
      </c>
      <c r="I194" s="291"/>
      <c r="J194" s="292">
        <f>ROUND(I194*H194,2)</f>
        <v>0</v>
      </c>
      <c r="K194" s="293"/>
      <c r="L194" s="294"/>
      <c r="M194" s="295" t="s">
        <v>1</v>
      </c>
      <c r="N194" s="296" t="s">
        <v>44</v>
      </c>
      <c r="O194" s="92"/>
      <c r="P194" s="238">
        <f>O194*H194</f>
        <v>0</v>
      </c>
      <c r="Q194" s="238">
        <v>0.0044999999999999997</v>
      </c>
      <c r="R194" s="238">
        <f>Q194*H194</f>
        <v>0.044999999999999998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366</v>
      </c>
      <c r="AT194" s="240" t="s">
        <v>312</v>
      </c>
      <c r="AU194" s="240" t="s">
        <v>89</v>
      </c>
      <c r="AY194" s="18" t="s">
        <v>170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273</v>
      </c>
      <c r="BM194" s="240" t="s">
        <v>2931</v>
      </c>
    </row>
    <row r="195" s="2" customFormat="1" ht="24.15" customHeight="1">
      <c r="A195" s="39"/>
      <c r="B195" s="40"/>
      <c r="C195" s="228" t="s">
        <v>657</v>
      </c>
      <c r="D195" s="228" t="s">
        <v>172</v>
      </c>
      <c r="E195" s="229" t="s">
        <v>2932</v>
      </c>
      <c r="F195" s="230" t="s">
        <v>2933</v>
      </c>
      <c r="G195" s="231" t="s">
        <v>2746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273</v>
      </c>
      <c r="AT195" s="240" t="s">
        <v>172</v>
      </c>
      <c r="AU195" s="240" t="s">
        <v>89</v>
      </c>
      <c r="AY195" s="18" t="s">
        <v>170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273</v>
      </c>
      <c r="BM195" s="240" t="s">
        <v>2934</v>
      </c>
    </row>
    <row r="196" s="2" customFormat="1" ht="14.4" customHeight="1">
      <c r="A196" s="39"/>
      <c r="B196" s="40"/>
      <c r="C196" s="286" t="s">
        <v>663</v>
      </c>
      <c r="D196" s="286" t="s">
        <v>312</v>
      </c>
      <c r="E196" s="287" t="s">
        <v>2935</v>
      </c>
      <c r="F196" s="288" t="s">
        <v>2936</v>
      </c>
      <c r="G196" s="289" t="s">
        <v>290</v>
      </c>
      <c r="H196" s="290">
        <v>0.20000000000000001</v>
      </c>
      <c r="I196" s="291"/>
      <c r="J196" s="292">
        <f>ROUND(I196*H196,2)</f>
        <v>0</v>
      </c>
      <c r="K196" s="293"/>
      <c r="L196" s="294"/>
      <c r="M196" s="295" t="s">
        <v>1</v>
      </c>
      <c r="N196" s="296" t="s">
        <v>44</v>
      </c>
      <c r="O196" s="92"/>
      <c r="P196" s="238">
        <f>O196*H196</f>
        <v>0</v>
      </c>
      <c r="Q196" s="238">
        <v>1</v>
      </c>
      <c r="R196" s="238">
        <f>Q196*H196</f>
        <v>0.20000000000000001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366</v>
      </c>
      <c r="AT196" s="240" t="s">
        <v>312</v>
      </c>
      <c r="AU196" s="240" t="s">
        <v>89</v>
      </c>
      <c r="AY196" s="18" t="s">
        <v>170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87</v>
      </c>
      <c r="BK196" s="241">
        <f>ROUND(I196*H196,2)</f>
        <v>0</v>
      </c>
      <c r="BL196" s="18" t="s">
        <v>273</v>
      </c>
      <c r="BM196" s="240" t="s">
        <v>2937</v>
      </c>
    </row>
    <row r="197" s="2" customFormat="1" ht="14.4" customHeight="1">
      <c r="A197" s="39"/>
      <c r="B197" s="40"/>
      <c r="C197" s="228" t="s">
        <v>674</v>
      </c>
      <c r="D197" s="228" t="s">
        <v>172</v>
      </c>
      <c r="E197" s="229" t="s">
        <v>2938</v>
      </c>
      <c r="F197" s="230" t="s">
        <v>2939</v>
      </c>
      <c r="G197" s="231" t="s">
        <v>2746</v>
      </c>
      <c r="H197" s="232">
        <v>6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273</v>
      </c>
      <c r="AT197" s="240" t="s">
        <v>172</v>
      </c>
      <c r="AU197" s="240" t="s">
        <v>89</v>
      </c>
      <c r="AY197" s="18" t="s">
        <v>170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87</v>
      </c>
      <c r="BK197" s="241">
        <f>ROUND(I197*H197,2)</f>
        <v>0</v>
      </c>
      <c r="BL197" s="18" t="s">
        <v>273</v>
      </c>
      <c r="BM197" s="240" t="s">
        <v>2940</v>
      </c>
    </row>
    <row r="198" s="2" customFormat="1" ht="14.4" customHeight="1">
      <c r="A198" s="39"/>
      <c r="B198" s="40"/>
      <c r="C198" s="228" t="s">
        <v>685</v>
      </c>
      <c r="D198" s="228" t="s">
        <v>172</v>
      </c>
      <c r="E198" s="229" t="s">
        <v>2941</v>
      </c>
      <c r="F198" s="230" t="s">
        <v>2942</v>
      </c>
      <c r="G198" s="231" t="s">
        <v>590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273</v>
      </c>
      <c r="AT198" s="240" t="s">
        <v>172</v>
      </c>
      <c r="AU198" s="240" t="s">
        <v>89</v>
      </c>
      <c r="AY198" s="18" t="s">
        <v>170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273</v>
      </c>
      <c r="BM198" s="240" t="s">
        <v>2943</v>
      </c>
    </row>
    <row r="199" s="2" customFormat="1" ht="14.4" customHeight="1">
      <c r="A199" s="39"/>
      <c r="B199" s="40"/>
      <c r="C199" s="286" t="s">
        <v>689</v>
      </c>
      <c r="D199" s="286" t="s">
        <v>312</v>
      </c>
      <c r="E199" s="287" t="s">
        <v>2944</v>
      </c>
      <c r="F199" s="288" t="s">
        <v>2945</v>
      </c>
      <c r="G199" s="289" t="s">
        <v>590</v>
      </c>
      <c r="H199" s="290">
        <v>1</v>
      </c>
      <c r="I199" s="291"/>
      <c r="J199" s="292">
        <f>ROUND(I199*H199,2)</f>
        <v>0</v>
      </c>
      <c r="K199" s="293"/>
      <c r="L199" s="294"/>
      <c r="M199" s="295" t="s">
        <v>1</v>
      </c>
      <c r="N199" s="296" t="s">
        <v>44</v>
      </c>
      <c r="O199" s="92"/>
      <c r="P199" s="238">
        <f>O199*H199</f>
        <v>0</v>
      </c>
      <c r="Q199" s="238">
        <v>0.00019000000000000001</v>
      </c>
      <c r="R199" s="238">
        <f>Q199*H199</f>
        <v>0.00019000000000000001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366</v>
      </c>
      <c r="AT199" s="240" t="s">
        <v>312</v>
      </c>
      <c r="AU199" s="240" t="s">
        <v>89</v>
      </c>
      <c r="AY199" s="18" t="s">
        <v>170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273</v>
      </c>
      <c r="BM199" s="240" t="s">
        <v>2946</v>
      </c>
    </row>
    <row r="200" s="2" customFormat="1" ht="14.4" customHeight="1">
      <c r="A200" s="39"/>
      <c r="B200" s="40"/>
      <c r="C200" s="228" t="s">
        <v>693</v>
      </c>
      <c r="D200" s="228" t="s">
        <v>172</v>
      </c>
      <c r="E200" s="229" t="s">
        <v>2947</v>
      </c>
      <c r="F200" s="230" t="s">
        <v>2948</v>
      </c>
      <c r="G200" s="231" t="s">
        <v>352</v>
      </c>
      <c r="H200" s="232">
        <v>45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273</v>
      </c>
      <c r="AT200" s="240" t="s">
        <v>172</v>
      </c>
      <c r="AU200" s="240" t="s">
        <v>89</v>
      </c>
      <c r="AY200" s="18" t="s">
        <v>170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273</v>
      </c>
      <c r="BM200" s="240" t="s">
        <v>2949</v>
      </c>
    </row>
    <row r="201" s="2" customFormat="1" ht="24.15" customHeight="1">
      <c r="A201" s="39"/>
      <c r="B201" s="40"/>
      <c r="C201" s="286" t="s">
        <v>697</v>
      </c>
      <c r="D201" s="286" t="s">
        <v>312</v>
      </c>
      <c r="E201" s="287" t="s">
        <v>2950</v>
      </c>
      <c r="F201" s="288" t="s">
        <v>2951</v>
      </c>
      <c r="G201" s="289" t="s">
        <v>1337</v>
      </c>
      <c r="H201" s="290">
        <v>30</v>
      </c>
      <c r="I201" s="291"/>
      <c r="J201" s="292">
        <f>ROUND(I201*H201,2)</f>
        <v>0</v>
      </c>
      <c r="K201" s="293"/>
      <c r="L201" s="294"/>
      <c r="M201" s="295" t="s">
        <v>1</v>
      </c>
      <c r="N201" s="296" t="s">
        <v>44</v>
      </c>
      <c r="O201" s="92"/>
      <c r="P201" s="238">
        <f>O201*H201</f>
        <v>0</v>
      </c>
      <c r="Q201" s="238">
        <v>0.00010000000000000001</v>
      </c>
      <c r="R201" s="238">
        <f>Q201*H201</f>
        <v>0.0030000000000000001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366</v>
      </c>
      <c r="AT201" s="240" t="s">
        <v>312</v>
      </c>
      <c r="AU201" s="240" t="s">
        <v>89</v>
      </c>
      <c r="AY201" s="18" t="s">
        <v>170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273</v>
      </c>
      <c r="BM201" s="240" t="s">
        <v>2952</v>
      </c>
    </row>
    <row r="202" s="2" customFormat="1" ht="24.15" customHeight="1">
      <c r="A202" s="39"/>
      <c r="B202" s="40"/>
      <c r="C202" s="286" t="s">
        <v>708</v>
      </c>
      <c r="D202" s="286" t="s">
        <v>312</v>
      </c>
      <c r="E202" s="287" t="s">
        <v>2953</v>
      </c>
      <c r="F202" s="288" t="s">
        <v>2954</v>
      </c>
      <c r="G202" s="289" t="s">
        <v>1337</v>
      </c>
      <c r="H202" s="290">
        <v>15</v>
      </c>
      <c r="I202" s="291"/>
      <c r="J202" s="292">
        <f>ROUND(I202*H202,2)</f>
        <v>0</v>
      </c>
      <c r="K202" s="293"/>
      <c r="L202" s="294"/>
      <c r="M202" s="295" t="s">
        <v>1</v>
      </c>
      <c r="N202" s="296" t="s">
        <v>44</v>
      </c>
      <c r="O202" s="92"/>
      <c r="P202" s="238">
        <f>O202*H202</f>
        <v>0</v>
      </c>
      <c r="Q202" s="238">
        <v>0.00023000000000000001</v>
      </c>
      <c r="R202" s="238">
        <f>Q202*H202</f>
        <v>0.0034499999999999999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366</v>
      </c>
      <c r="AT202" s="240" t="s">
        <v>312</v>
      </c>
      <c r="AU202" s="240" t="s">
        <v>89</v>
      </c>
      <c r="AY202" s="18" t="s">
        <v>170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273</v>
      </c>
      <c r="BM202" s="240" t="s">
        <v>2955</v>
      </c>
    </row>
    <row r="203" s="2" customFormat="1" ht="24.15" customHeight="1">
      <c r="A203" s="39"/>
      <c r="B203" s="40"/>
      <c r="C203" s="228" t="s">
        <v>718</v>
      </c>
      <c r="D203" s="228" t="s">
        <v>172</v>
      </c>
      <c r="E203" s="229" t="s">
        <v>2956</v>
      </c>
      <c r="F203" s="230" t="s">
        <v>2957</v>
      </c>
      <c r="G203" s="231" t="s">
        <v>352</v>
      </c>
      <c r="H203" s="232">
        <v>20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273</v>
      </c>
      <c r="AT203" s="240" t="s">
        <v>172</v>
      </c>
      <c r="AU203" s="240" t="s">
        <v>89</v>
      </c>
      <c r="AY203" s="18" t="s">
        <v>170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273</v>
      </c>
      <c r="BM203" s="240" t="s">
        <v>2958</v>
      </c>
    </row>
    <row r="204" s="2" customFormat="1" ht="14.4" customHeight="1">
      <c r="A204" s="39"/>
      <c r="B204" s="40"/>
      <c r="C204" s="286" t="s">
        <v>726</v>
      </c>
      <c r="D204" s="286" t="s">
        <v>312</v>
      </c>
      <c r="E204" s="287" t="s">
        <v>2959</v>
      </c>
      <c r="F204" s="288" t="s">
        <v>2960</v>
      </c>
      <c r="G204" s="289" t="s">
        <v>352</v>
      </c>
      <c r="H204" s="290">
        <v>20</v>
      </c>
      <c r="I204" s="291"/>
      <c r="J204" s="292">
        <f>ROUND(I204*H204,2)</f>
        <v>0</v>
      </c>
      <c r="K204" s="293"/>
      <c r="L204" s="294"/>
      <c r="M204" s="295" t="s">
        <v>1</v>
      </c>
      <c r="N204" s="296" t="s">
        <v>44</v>
      </c>
      <c r="O204" s="92"/>
      <c r="P204" s="238">
        <f>O204*H204</f>
        <v>0</v>
      </c>
      <c r="Q204" s="238">
        <v>0.00019000000000000001</v>
      </c>
      <c r="R204" s="238">
        <f>Q204*H204</f>
        <v>0.0038000000000000004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366</v>
      </c>
      <c r="AT204" s="240" t="s">
        <v>312</v>
      </c>
      <c r="AU204" s="240" t="s">
        <v>89</v>
      </c>
      <c r="AY204" s="18" t="s">
        <v>170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87</v>
      </c>
      <c r="BK204" s="241">
        <f>ROUND(I204*H204,2)</f>
        <v>0</v>
      </c>
      <c r="BL204" s="18" t="s">
        <v>273</v>
      </c>
      <c r="BM204" s="240" t="s">
        <v>2961</v>
      </c>
    </row>
    <row r="205" s="2" customFormat="1" ht="24.15" customHeight="1">
      <c r="A205" s="39"/>
      <c r="B205" s="40"/>
      <c r="C205" s="228" t="s">
        <v>730</v>
      </c>
      <c r="D205" s="228" t="s">
        <v>172</v>
      </c>
      <c r="E205" s="229" t="s">
        <v>2962</v>
      </c>
      <c r="F205" s="230" t="s">
        <v>2963</v>
      </c>
      <c r="G205" s="231" t="s">
        <v>352</v>
      </c>
      <c r="H205" s="232">
        <v>30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273</v>
      </c>
      <c r="AT205" s="240" t="s">
        <v>172</v>
      </c>
      <c r="AU205" s="240" t="s">
        <v>89</v>
      </c>
      <c r="AY205" s="18" t="s">
        <v>170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273</v>
      </c>
      <c r="BM205" s="240" t="s">
        <v>2964</v>
      </c>
    </row>
    <row r="206" s="2" customFormat="1" ht="14.4" customHeight="1">
      <c r="A206" s="39"/>
      <c r="B206" s="40"/>
      <c r="C206" s="286" t="s">
        <v>741</v>
      </c>
      <c r="D206" s="286" t="s">
        <v>312</v>
      </c>
      <c r="E206" s="287" t="s">
        <v>2965</v>
      </c>
      <c r="F206" s="288" t="s">
        <v>2966</v>
      </c>
      <c r="G206" s="289" t="s">
        <v>352</v>
      </c>
      <c r="H206" s="290">
        <v>30</v>
      </c>
      <c r="I206" s="291"/>
      <c r="J206" s="292">
        <f>ROUND(I206*H206,2)</f>
        <v>0</v>
      </c>
      <c r="K206" s="293"/>
      <c r="L206" s="294"/>
      <c r="M206" s="295" t="s">
        <v>1</v>
      </c>
      <c r="N206" s="296" t="s">
        <v>44</v>
      </c>
      <c r="O206" s="92"/>
      <c r="P206" s="238">
        <f>O206*H206</f>
        <v>0</v>
      </c>
      <c r="Q206" s="238">
        <v>0.00033</v>
      </c>
      <c r="R206" s="238">
        <f>Q206*H206</f>
        <v>0.0098999999999999991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366</v>
      </c>
      <c r="AT206" s="240" t="s">
        <v>312</v>
      </c>
      <c r="AU206" s="240" t="s">
        <v>89</v>
      </c>
      <c r="AY206" s="18" t="s">
        <v>170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273</v>
      </c>
      <c r="BM206" s="240" t="s">
        <v>2967</v>
      </c>
    </row>
    <row r="207" s="2" customFormat="1" ht="24.15" customHeight="1">
      <c r="A207" s="39"/>
      <c r="B207" s="40"/>
      <c r="C207" s="228" t="s">
        <v>752</v>
      </c>
      <c r="D207" s="228" t="s">
        <v>172</v>
      </c>
      <c r="E207" s="229" t="s">
        <v>2968</v>
      </c>
      <c r="F207" s="230" t="s">
        <v>2969</v>
      </c>
      <c r="G207" s="231" t="s">
        <v>352</v>
      </c>
      <c r="H207" s="232">
        <v>50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273</v>
      </c>
      <c r="AT207" s="240" t="s">
        <v>172</v>
      </c>
      <c r="AU207" s="240" t="s">
        <v>89</v>
      </c>
      <c r="AY207" s="18" t="s">
        <v>170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273</v>
      </c>
      <c r="BM207" s="240" t="s">
        <v>2970</v>
      </c>
    </row>
    <row r="208" s="2" customFormat="1" ht="14.4" customHeight="1">
      <c r="A208" s="39"/>
      <c r="B208" s="40"/>
      <c r="C208" s="286" t="s">
        <v>759</v>
      </c>
      <c r="D208" s="286" t="s">
        <v>312</v>
      </c>
      <c r="E208" s="287" t="s">
        <v>2971</v>
      </c>
      <c r="F208" s="288" t="s">
        <v>2972</v>
      </c>
      <c r="G208" s="289" t="s">
        <v>352</v>
      </c>
      <c r="H208" s="290">
        <v>50</v>
      </c>
      <c r="I208" s="291"/>
      <c r="J208" s="292">
        <f>ROUND(I208*H208,2)</f>
        <v>0</v>
      </c>
      <c r="K208" s="293"/>
      <c r="L208" s="294"/>
      <c r="M208" s="295" t="s">
        <v>1</v>
      </c>
      <c r="N208" s="296" t="s">
        <v>44</v>
      </c>
      <c r="O208" s="92"/>
      <c r="P208" s="238">
        <f>O208*H208</f>
        <v>0</v>
      </c>
      <c r="Q208" s="238">
        <v>0.00089999999999999998</v>
      </c>
      <c r="R208" s="238">
        <f>Q208*H208</f>
        <v>0.044999999999999998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366</v>
      </c>
      <c r="AT208" s="240" t="s">
        <v>312</v>
      </c>
      <c r="AU208" s="240" t="s">
        <v>89</v>
      </c>
      <c r="AY208" s="18" t="s">
        <v>170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273</v>
      </c>
      <c r="BM208" s="240" t="s">
        <v>2973</v>
      </c>
    </row>
    <row r="209" s="2" customFormat="1" ht="24.15" customHeight="1">
      <c r="A209" s="39"/>
      <c r="B209" s="40"/>
      <c r="C209" s="228" t="s">
        <v>766</v>
      </c>
      <c r="D209" s="228" t="s">
        <v>172</v>
      </c>
      <c r="E209" s="229" t="s">
        <v>2974</v>
      </c>
      <c r="F209" s="230" t="s">
        <v>2975</v>
      </c>
      <c r="G209" s="231" t="s">
        <v>352</v>
      </c>
      <c r="H209" s="232">
        <v>450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273</v>
      </c>
      <c r="AT209" s="240" t="s">
        <v>172</v>
      </c>
      <c r="AU209" s="240" t="s">
        <v>89</v>
      </c>
      <c r="AY209" s="18" t="s">
        <v>170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273</v>
      </c>
      <c r="BM209" s="240" t="s">
        <v>2976</v>
      </c>
    </row>
    <row r="210" s="2" customFormat="1" ht="14.4" customHeight="1">
      <c r="A210" s="39"/>
      <c r="B210" s="40"/>
      <c r="C210" s="286" t="s">
        <v>770</v>
      </c>
      <c r="D210" s="286" t="s">
        <v>312</v>
      </c>
      <c r="E210" s="287" t="s">
        <v>2977</v>
      </c>
      <c r="F210" s="288" t="s">
        <v>2978</v>
      </c>
      <c r="G210" s="289" t="s">
        <v>352</v>
      </c>
      <c r="H210" s="290">
        <v>450</v>
      </c>
      <c r="I210" s="291"/>
      <c r="J210" s="292">
        <f>ROUND(I210*H210,2)</f>
        <v>0</v>
      </c>
      <c r="K210" s="293"/>
      <c r="L210" s="294"/>
      <c r="M210" s="295" t="s">
        <v>1</v>
      </c>
      <c r="N210" s="296" t="s">
        <v>44</v>
      </c>
      <c r="O210" s="92"/>
      <c r="P210" s="238">
        <f>O210*H210</f>
        <v>0</v>
      </c>
      <c r="Q210" s="238">
        <v>0.00012</v>
      </c>
      <c r="R210" s="238">
        <f>Q210*H210</f>
        <v>0.053999999999999999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366</v>
      </c>
      <c r="AT210" s="240" t="s">
        <v>312</v>
      </c>
      <c r="AU210" s="240" t="s">
        <v>89</v>
      </c>
      <c r="AY210" s="18" t="s">
        <v>170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273</v>
      </c>
      <c r="BM210" s="240" t="s">
        <v>2979</v>
      </c>
    </row>
    <row r="211" s="2" customFormat="1" ht="24.15" customHeight="1">
      <c r="A211" s="39"/>
      <c r="B211" s="40"/>
      <c r="C211" s="228" t="s">
        <v>777</v>
      </c>
      <c r="D211" s="228" t="s">
        <v>172</v>
      </c>
      <c r="E211" s="229" t="s">
        <v>2618</v>
      </c>
      <c r="F211" s="230" t="s">
        <v>2980</v>
      </c>
      <c r="G211" s="231" t="s">
        <v>352</v>
      </c>
      <c r="H211" s="232">
        <v>600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273</v>
      </c>
      <c r="AT211" s="240" t="s">
        <v>172</v>
      </c>
      <c r="AU211" s="240" t="s">
        <v>89</v>
      </c>
      <c r="AY211" s="18" t="s">
        <v>170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273</v>
      </c>
      <c r="BM211" s="240" t="s">
        <v>2981</v>
      </c>
    </row>
    <row r="212" s="2" customFormat="1" ht="14.4" customHeight="1">
      <c r="A212" s="39"/>
      <c r="B212" s="40"/>
      <c r="C212" s="286" t="s">
        <v>781</v>
      </c>
      <c r="D212" s="286" t="s">
        <v>312</v>
      </c>
      <c r="E212" s="287" t="s">
        <v>2982</v>
      </c>
      <c r="F212" s="288" t="s">
        <v>2983</v>
      </c>
      <c r="G212" s="289" t="s">
        <v>352</v>
      </c>
      <c r="H212" s="290">
        <v>600</v>
      </c>
      <c r="I212" s="291"/>
      <c r="J212" s="292">
        <f>ROUND(I212*H212,2)</f>
        <v>0</v>
      </c>
      <c r="K212" s="293"/>
      <c r="L212" s="294"/>
      <c r="M212" s="295" t="s">
        <v>1</v>
      </c>
      <c r="N212" s="296" t="s">
        <v>44</v>
      </c>
      <c r="O212" s="92"/>
      <c r="P212" s="238">
        <f>O212*H212</f>
        <v>0</v>
      </c>
      <c r="Q212" s="238">
        <v>0.00017000000000000001</v>
      </c>
      <c r="R212" s="238">
        <f>Q212*H212</f>
        <v>0.10200000000000001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366</v>
      </c>
      <c r="AT212" s="240" t="s">
        <v>312</v>
      </c>
      <c r="AU212" s="240" t="s">
        <v>89</v>
      </c>
      <c r="AY212" s="18" t="s">
        <v>170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273</v>
      </c>
      <c r="BM212" s="240" t="s">
        <v>2984</v>
      </c>
    </row>
    <row r="213" s="2" customFormat="1" ht="24.15" customHeight="1">
      <c r="A213" s="39"/>
      <c r="B213" s="40"/>
      <c r="C213" s="228" t="s">
        <v>788</v>
      </c>
      <c r="D213" s="228" t="s">
        <v>172</v>
      </c>
      <c r="E213" s="229" t="s">
        <v>2985</v>
      </c>
      <c r="F213" s="230" t="s">
        <v>2986</v>
      </c>
      <c r="G213" s="231" t="s">
        <v>352</v>
      </c>
      <c r="H213" s="232">
        <v>100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273</v>
      </c>
      <c r="AT213" s="240" t="s">
        <v>172</v>
      </c>
      <c r="AU213" s="240" t="s">
        <v>89</v>
      </c>
      <c r="AY213" s="18" t="s">
        <v>170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273</v>
      </c>
      <c r="BM213" s="240" t="s">
        <v>2987</v>
      </c>
    </row>
    <row r="214" s="2" customFormat="1" ht="24.15" customHeight="1">
      <c r="A214" s="39"/>
      <c r="B214" s="40"/>
      <c r="C214" s="286" t="s">
        <v>802</v>
      </c>
      <c r="D214" s="286" t="s">
        <v>312</v>
      </c>
      <c r="E214" s="287" t="s">
        <v>2988</v>
      </c>
      <c r="F214" s="288" t="s">
        <v>2989</v>
      </c>
      <c r="G214" s="289" t="s">
        <v>352</v>
      </c>
      <c r="H214" s="290">
        <v>100</v>
      </c>
      <c r="I214" s="291"/>
      <c r="J214" s="292">
        <f>ROUND(I214*H214,2)</f>
        <v>0</v>
      </c>
      <c r="K214" s="293"/>
      <c r="L214" s="294"/>
      <c r="M214" s="295" t="s">
        <v>1</v>
      </c>
      <c r="N214" s="296" t="s">
        <v>44</v>
      </c>
      <c r="O214" s="92"/>
      <c r="P214" s="238">
        <f>O214*H214</f>
        <v>0</v>
      </c>
      <c r="Q214" s="238">
        <v>0.00023000000000000001</v>
      </c>
      <c r="R214" s="238">
        <f>Q214*H214</f>
        <v>0.023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366</v>
      </c>
      <c r="AT214" s="240" t="s">
        <v>312</v>
      </c>
      <c r="AU214" s="240" t="s">
        <v>89</v>
      </c>
      <c r="AY214" s="18" t="s">
        <v>170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87</v>
      </c>
      <c r="BK214" s="241">
        <f>ROUND(I214*H214,2)</f>
        <v>0</v>
      </c>
      <c r="BL214" s="18" t="s">
        <v>273</v>
      </c>
      <c r="BM214" s="240" t="s">
        <v>2990</v>
      </c>
    </row>
    <row r="215" s="2" customFormat="1" ht="24.15" customHeight="1">
      <c r="A215" s="39"/>
      <c r="B215" s="40"/>
      <c r="C215" s="228" t="s">
        <v>807</v>
      </c>
      <c r="D215" s="228" t="s">
        <v>172</v>
      </c>
      <c r="E215" s="229" t="s">
        <v>2991</v>
      </c>
      <c r="F215" s="230" t="s">
        <v>2992</v>
      </c>
      <c r="G215" s="231" t="s">
        <v>352</v>
      </c>
      <c r="H215" s="232">
        <v>120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273</v>
      </c>
      <c r="AT215" s="240" t="s">
        <v>172</v>
      </c>
      <c r="AU215" s="240" t="s">
        <v>89</v>
      </c>
      <c r="AY215" s="18" t="s">
        <v>170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87</v>
      </c>
      <c r="BK215" s="241">
        <f>ROUND(I215*H215,2)</f>
        <v>0</v>
      </c>
      <c r="BL215" s="18" t="s">
        <v>273</v>
      </c>
      <c r="BM215" s="240" t="s">
        <v>2993</v>
      </c>
    </row>
    <row r="216" s="2" customFormat="1" ht="14.4" customHeight="1">
      <c r="A216" s="39"/>
      <c r="B216" s="40"/>
      <c r="C216" s="286" t="s">
        <v>813</v>
      </c>
      <c r="D216" s="286" t="s">
        <v>312</v>
      </c>
      <c r="E216" s="287" t="s">
        <v>2994</v>
      </c>
      <c r="F216" s="288" t="s">
        <v>2995</v>
      </c>
      <c r="G216" s="289" t="s">
        <v>352</v>
      </c>
      <c r="H216" s="290">
        <v>120</v>
      </c>
      <c r="I216" s="291"/>
      <c r="J216" s="292">
        <f>ROUND(I216*H216,2)</f>
        <v>0</v>
      </c>
      <c r="K216" s="293"/>
      <c r="L216" s="294"/>
      <c r="M216" s="295" t="s">
        <v>1</v>
      </c>
      <c r="N216" s="296" t="s">
        <v>44</v>
      </c>
      <c r="O216" s="92"/>
      <c r="P216" s="238">
        <f>O216*H216</f>
        <v>0</v>
      </c>
      <c r="Q216" s="238">
        <v>0.00016000000000000001</v>
      </c>
      <c r="R216" s="238">
        <f>Q216*H216</f>
        <v>0.019200000000000002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366</v>
      </c>
      <c r="AT216" s="240" t="s">
        <v>312</v>
      </c>
      <c r="AU216" s="240" t="s">
        <v>89</v>
      </c>
      <c r="AY216" s="18" t="s">
        <v>170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273</v>
      </c>
      <c r="BM216" s="240" t="s">
        <v>2996</v>
      </c>
    </row>
    <row r="217" s="2" customFormat="1" ht="24.15" customHeight="1">
      <c r="A217" s="39"/>
      <c r="B217" s="40"/>
      <c r="C217" s="228" t="s">
        <v>823</v>
      </c>
      <c r="D217" s="228" t="s">
        <v>172</v>
      </c>
      <c r="E217" s="229" t="s">
        <v>2997</v>
      </c>
      <c r="F217" s="230" t="s">
        <v>2998</v>
      </c>
      <c r="G217" s="231" t="s">
        <v>352</v>
      </c>
      <c r="H217" s="232">
        <v>80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273</v>
      </c>
      <c r="AT217" s="240" t="s">
        <v>172</v>
      </c>
      <c r="AU217" s="240" t="s">
        <v>89</v>
      </c>
      <c r="AY217" s="18" t="s">
        <v>170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273</v>
      </c>
      <c r="BM217" s="240" t="s">
        <v>2999</v>
      </c>
    </row>
    <row r="218" s="2" customFormat="1" ht="24.15" customHeight="1">
      <c r="A218" s="39"/>
      <c r="B218" s="40"/>
      <c r="C218" s="286" t="s">
        <v>832</v>
      </c>
      <c r="D218" s="286" t="s">
        <v>312</v>
      </c>
      <c r="E218" s="287" t="s">
        <v>3000</v>
      </c>
      <c r="F218" s="288" t="s">
        <v>3001</v>
      </c>
      <c r="G218" s="289" t="s">
        <v>352</v>
      </c>
      <c r="H218" s="290">
        <v>92</v>
      </c>
      <c r="I218" s="291"/>
      <c r="J218" s="292">
        <f>ROUND(I218*H218,2)</f>
        <v>0</v>
      </c>
      <c r="K218" s="293"/>
      <c r="L218" s="294"/>
      <c r="M218" s="295" t="s">
        <v>1</v>
      </c>
      <c r="N218" s="296" t="s">
        <v>44</v>
      </c>
      <c r="O218" s="92"/>
      <c r="P218" s="238">
        <f>O218*H218</f>
        <v>0</v>
      </c>
      <c r="Q218" s="238">
        <v>0.00021000000000000001</v>
      </c>
      <c r="R218" s="238">
        <f>Q218*H218</f>
        <v>0.01932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366</v>
      </c>
      <c r="AT218" s="240" t="s">
        <v>312</v>
      </c>
      <c r="AU218" s="240" t="s">
        <v>89</v>
      </c>
      <c r="AY218" s="18" t="s">
        <v>170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87</v>
      </c>
      <c r="BK218" s="241">
        <f>ROUND(I218*H218,2)</f>
        <v>0</v>
      </c>
      <c r="BL218" s="18" t="s">
        <v>273</v>
      </c>
      <c r="BM218" s="240" t="s">
        <v>3002</v>
      </c>
    </row>
    <row r="219" s="2" customFormat="1" ht="24.15" customHeight="1">
      <c r="A219" s="39"/>
      <c r="B219" s="40"/>
      <c r="C219" s="228" t="s">
        <v>839</v>
      </c>
      <c r="D219" s="228" t="s">
        <v>172</v>
      </c>
      <c r="E219" s="229" t="s">
        <v>3003</v>
      </c>
      <c r="F219" s="230" t="s">
        <v>3004</v>
      </c>
      <c r="G219" s="231" t="s">
        <v>590</v>
      </c>
      <c r="H219" s="232">
        <v>18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273</v>
      </c>
      <c r="AT219" s="240" t="s">
        <v>172</v>
      </c>
      <c r="AU219" s="240" t="s">
        <v>89</v>
      </c>
      <c r="AY219" s="18" t="s">
        <v>170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273</v>
      </c>
      <c r="BM219" s="240" t="s">
        <v>3005</v>
      </c>
    </row>
    <row r="220" s="2" customFormat="1" ht="14.4" customHeight="1">
      <c r="A220" s="39"/>
      <c r="B220" s="40"/>
      <c r="C220" s="286" t="s">
        <v>847</v>
      </c>
      <c r="D220" s="286" t="s">
        <v>312</v>
      </c>
      <c r="E220" s="287" t="s">
        <v>3006</v>
      </c>
      <c r="F220" s="288" t="s">
        <v>3007</v>
      </c>
      <c r="G220" s="289" t="s">
        <v>590</v>
      </c>
      <c r="H220" s="290">
        <v>18</v>
      </c>
      <c r="I220" s="291"/>
      <c r="J220" s="292">
        <f>ROUND(I220*H220,2)</f>
        <v>0</v>
      </c>
      <c r="K220" s="293"/>
      <c r="L220" s="294"/>
      <c r="M220" s="295" t="s">
        <v>1</v>
      </c>
      <c r="N220" s="296" t="s">
        <v>44</v>
      </c>
      <c r="O220" s="92"/>
      <c r="P220" s="238">
        <f>O220*H220</f>
        <v>0</v>
      </c>
      <c r="Q220" s="238">
        <v>0.00055999999999999995</v>
      </c>
      <c r="R220" s="238">
        <f>Q220*H220</f>
        <v>0.010079999999999999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366</v>
      </c>
      <c r="AT220" s="240" t="s">
        <v>312</v>
      </c>
      <c r="AU220" s="240" t="s">
        <v>89</v>
      </c>
      <c r="AY220" s="18" t="s">
        <v>170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87</v>
      </c>
      <c r="BK220" s="241">
        <f>ROUND(I220*H220,2)</f>
        <v>0</v>
      </c>
      <c r="BL220" s="18" t="s">
        <v>273</v>
      </c>
      <c r="BM220" s="240" t="s">
        <v>3008</v>
      </c>
    </row>
    <row r="221" s="2" customFormat="1" ht="24.15" customHeight="1">
      <c r="A221" s="39"/>
      <c r="B221" s="40"/>
      <c r="C221" s="228" t="s">
        <v>851</v>
      </c>
      <c r="D221" s="228" t="s">
        <v>172</v>
      </c>
      <c r="E221" s="229" t="s">
        <v>3009</v>
      </c>
      <c r="F221" s="230" t="s">
        <v>3010</v>
      </c>
      <c r="G221" s="231" t="s">
        <v>352</v>
      </c>
      <c r="H221" s="232">
        <v>15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273</v>
      </c>
      <c r="AT221" s="240" t="s">
        <v>172</v>
      </c>
      <c r="AU221" s="240" t="s">
        <v>89</v>
      </c>
      <c r="AY221" s="18" t="s">
        <v>170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273</v>
      </c>
      <c r="BM221" s="240" t="s">
        <v>3011</v>
      </c>
    </row>
    <row r="222" s="2" customFormat="1" ht="14.4" customHeight="1">
      <c r="A222" s="39"/>
      <c r="B222" s="40"/>
      <c r="C222" s="286" t="s">
        <v>856</v>
      </c>
      <c r="D222" s="286" t="s">
        <v>312</v>
      </c>
      <c r="E222" s="287" t="s">
        <v>3012</v>
      </c>
      <c r="F222" s="288" t="s">
        <v>3013</v>
      </c>
      <c r="G222" s="289" t="s">
        <v>352</v>
      </c>
      <c r="H222" s="290">
        <v>15</v>
      </c>
      <c r="I222" s="291"/>
      <c r="J222" s="292">
        <f>ROUND(I222*H222,2)</f>
        <v>0</v>
      </c>
      <c r="K222" s="293"/>
      <c r="L222" s="294"/>
      <c r="M222" s="295" t="s">
        <v>1</v>
      </c>
      <c r="N222" s="296" t="s">
        <v>44</v>
      </c>
      <c r="O222" s="92"/>
      <c r="P222" s="238">
        <f>O222*H222</f>
        <v>0</v>
      </c>
      <c r="Q222" s="238">
        <v>0.00012</v>
      </c>
      <c r="R222" s="238">
        <f>Q222*H222</f>
        <v>0.0018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366</v>
      </c>
      <c r="AT222" s="240" t="s">
        <v>312</v>
      </c>
      <c r="AU222" s="240" t="s">
        <v>89</v>
      </c>
      <c r="AY222" s="18" t="s">
        <v>170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273</v>
      </c>
      <c r="BM222" s="240" t="s">
        <v>3014</v>
      </c>
    </row>
    <row r="223" s="2" customFormat="1" ht="24.15" customHeight="1">
      <c r="A223" s="39"/>
      <c r="B223" s="40"/>
      <c r="C223" s="228" t="s">
        <v>861</v>
      </c>
      <c r="D223" s="228" t="s">
        <v>172</v>
      </c>
      <c r="E223" s="229" t="s">
        <v>3015</v>
      </c>
      <c r="F223" s="230" t="s">
        <v>3016</v>
      </c>
      <c r="G223" s="231" t="s">
        <v>352</v>
      </c>
      <c r="H223" s="232">
        <v>250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273</v>
      </c>
      <c r="AT223" s="240" t="s">
        <v>172</v>
      </c>
      <c r="AU223" s="240" t="s">
        <v>89</v>
      </c>
      <c r="AY223" s="18" t="s">
        <v>170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273</v>
      </c>
      <c r="BM223" s="240" t="s">
        <v>3017</v>
      </c>
    </row>
    <row r="224" s="2" customFormat="1" ht="14.4" customHeight="1">
      <c r="A224" s="39"/>
      <c r="B224" s="40"/>
      <c r="C224" s="286" t="s">
        <v>867</v>
      </c>
      <c r="D224" s="286" t="s">
        <v>312</v>
      </c>
      <c r="E224" s="287" t="s">
        <v>3018</v>
      </c>
      <c r="F224" s="288" t="s">
        <v>3019</v>
      </c>
      <c r="G224" s="289" t="s">
        <v>352</v>
      </c>
      <c r="H224" s="290">
        <v>250</v>
      </c>
      <c r="I224" s="291"/>
      <c r="J224" s="292">
        <f>ROUND(I224*H224,2)</f>
        <v>0</v>
      </c>
      <c r="K224" s="293"/>
      <c r="L224" s="294"/>
      <c r="M224" s="295" t="s">
        <v>1</v>
      </c>
      <c r="N224" s="296" t="s">
        <v>44</v>
      </c>
      <c r="O224" s="92"/>
      <c r="P224" s="238">
        <f>O224*H224</f>
        <v>0</v>
      </c>
      <c r="Q224" s="238">
        <v>4.0000000000000003E-05</v>
      </c>
      <c r="R224" s="238">
        <f>Q224*H224</f>
        <v>0.01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366</v>
      </c>
      <c r="AT224" s="240" t="s">
        <v>312</v>
      </c>
      <c r="AU224" s="240" t="s">
        <v>89</v>
      </c>
      <c r="AY224" s="18" t="s">
        <v>170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87</v>
      </c>
      <c r="BK224" s="241">
        <f>ROUND(I224*H224,2)</f>
        <v>0</v>
      </c>
      <c r="BL224" s="18" t="s">
        <v>273</v>
      </c>
      <c r="BM224" s="240" t="s">
        <v>3020</v>
      </c>
    </row>
    <row r="225" s="2" customFormat="1" ht="24.15" customHeight="1">
      <c r="A225" s="39"/>
      <c r="B225" s="40"/>
      <c r="C225" s="228" t="s">
        <v>872</v>
      </c>
      <c r="D225" s="228" t="s">
        <v>172</v>
      </c>
      <c r="E225" s="229" t="s">
        <v>3021</v>
      </c>
      <c r="F225" s="230" t="s">
        <v>3022</v>
      </c>
      <c r="G225" s="231" t="s">
        <v>352</v>
      </c>
      <c r="H225" s="232">
        <v>200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273</v>
      </c>
      <c r="AT225" s="240" t="s">
        <v>172</v>
      </c>
      <c r="AU225" s="240" t="s">
        <v>89</v>
      </c>
      <c r="AY225" s="18" t="s">
        <v>170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87</v>
      </c>
      <c r="BK225" s="241">
        <f>ROUND(I225*H225,2)</f>
        <v>0</v>
      </c>
      <c r="BL225" s="18" t="s">
        <v>273</v>
      </c>
      <c r="BM225" s="240" t="s">
        <v>3023</v>
      </c>
    </row>
    <row r="226" s="2" customFormat="1" ht="14.4" customHeight="1">
      <c r="A226" s="39"/>
      <c r="B226" s="40"/>
      <c r="C226" s="286" t="s">
        <v>877</v>
      </c>
      <c r="D226" s="286" t="s">
        <v>312</v>
      </c>
      <c r="E226" s="287" t="s">
        <v>3024</v>
      </c>
      <c r="F226" s="288" t="s">
        <v>3025</v>
      </c>
      <c r="G226" s="289" t="s">
        <v>352</v>
      </c>
      <c r="H226" s="290">
        <v>200</v>
      </c>
      <c r="I226" s="291"/>
      <c r="J226" s="292">
        <f>ROUND(I226*H226,2)</f>
        <v>0</v>
      </c>
      <c r="K226" s="293"/>
      <c r="L226" s="294"/>
      <c r="M226" s="295" t="s">
        <v>1</v>
      </c>
      <c r="N226" s="296" t="s">
        <v>44</v>
      </c>
      <c r="O226" s="92"/>
      <c r="P226" s="238">
        <f>O226*H226</f>
        <v>0</v>
      </c>
      <c r="Q226" s="238">
        <v>8.0000000000000007E-05</v>
      </c>
      <c r="R226" s="238">
        <f>Q226*H226</f>
        <v>0.016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366</v>
      </c>
      <c r="AT226" s="240" t="s">
        <v>312</v>
      </c>
      <c r="AU226" s="240" t="s">
        <v>89</v>
      </c>
      <c r="AY226" s="18" t="s">
        <v>170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87</v>
      </c>
      <c r="BK226" s="241">
        <f>ROUND(I226*H226,2)</f>
        <v>0</v>
      </c>
      <c r="BL226" s="18" t="s">
        <v>273</v>
      </c>
      <c r="BM226" s="240" t="s">
        <v>3026</v>
      </c>
    </row>
    <row r="227" s="2" customFormat="1" ht="14.4" customHeight="1">
      <c r="A227" s="39"/>
      <c r="B227" s="40"/>
      <c r="C227" s="228" t="s">
        <v>882</v>
      </c>
      <c r="D227" s="228" t="s">
        <v>172</v>
      </c>
      <c r="E227" s="229" t="s">
        <v>3027</v>
      </c>
      <c r="F227" s="230" t="s">
        <v>3028</v>
      </c>
      <c r="G227" s="231" t="s">
        <v>590</v>
      </c>
      <c r="H227" s="232">
        <v>200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273</v>
      </c>
      <c r="AT227" s="240" t="s">
        <v>172</v>
      </c>
      <c r="AU227" s="240" t="s">
        <v>89</v>
      </c>
      <c r="AY227" s="18" t="s">
        <v>170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273</v>
      </c>
      <c r="BM227" s="240" t="s">
        <v>3029</v>
      </c>
    </row>
    <row r="228" s="2" customFormat="1" ht="14.4" customHeight="1">
      <c r="A228" s="39"/>
      <c r="B228" s="40"/>
      <c r="C228" s="228" t="s">
        <v>895</v>
      </c>
      <c r="D228" s="228" t="s">
        <v>172</v>
      </c>
      <c r="E228" s="229" t="s">
        <v>3030</v>
      </c>
      <c r="F228" s="230" t="s">
        <v>3031</v>
      </c>
      <c r="G228" s="231" t="s">
        <v>590</v>
      </c>
      <c r="H228" s="232">
        <v>8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273</v>
      </c>
      <c r="AT228" s="240" t="s">
        <v>172</v>
      </c>
      <c r="AU228" s="240" t="s">
        <v>89</v>
      </c>
      <c r="AY228" s="18" t="s">
        <v>170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87</v>
      </c>
      <c r="BK228" s="241">
        <f>ROUND(I228*H228,2)</f>
        <v>0</v>
      </c>
      <c r="BL228" s="18" t="s">
        <v>273</v>
      </c>
      <c r="BM228" s="240" t="s">
        <v>3032</v>
      </c>
    </row>
    <row r="229" s="2" customFormat="1" ht="14.4" customHeight="1">
      <c r="A229" s="39"/>
      <c r="B229" s="40"/>
      <c r="C229" s="228" t="s">
        <v>902</v>
      </c>
      <c r="D229" s="228" t="s">
        <v>172</v>
      </c>
      <c r="E229" s="229" t="s">
        <v>3033</v>
      </c>
      <c r="F229" s="230" t="s">
        <v>3034</v>
      </c>
      <c r="G229" s="231" t="s">
        <v>2746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273</v>
      </c>
      <c r="AT229" s="240" t="s">
        <v>172</v>
      </c>
      <c r="AU229" s="240" t="s">
        <v>89</v>
      </c>
      <c r="AY229" s="18" t="s">
        <v>170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273</v>
      </c>
      <c r="BM229" s="240" t="s">
        <v>3035</v>
      </c>
    </row>
    <row r="230" s="12" customFormat="1" ht="25.92" customHeight="1">
      <c r="A230" s="12"/>
      <c r="B230" s="212"/>
      <c r="C230" s="213"/>
      <c r="D230" s="214" t="s">
        <v>78</v>
      </c>
      <c r="E230" s="215" t="s">
        <v>312</v>
      </c>
      <c r="F230" s="215" t="s">
        <v>2602</v>
      </c>
      <c r="G230" s="213"/>
      <c r="H230" s="213"/>
      <c r="I230" s="216"/>
      <c r="J230" s="217">
        <f>BK230</f>
        <v>0</v>
      </c>
      <c r="K230" s="213"/>
      <c r="L230" s="218"/>
      <c r="M230" s="219"/>
      <c r="N230" s="220"/>
      <c r="O230" s="220"/>
      <c r="P230" s="221">
        <f>P231+P249+P263</f>
        <v>0</v>
      </c>
      <c r="Q230" s="220"/>
      <c r="R230" s="221">
        <f>R231+R249+R263</f>
        <v>0.06369000000000001</v>
      </c>
      <c r="S230" s="220"/>
      <c r="T230" s="222">
        <f>T231+T249+T263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189</v>
      </c>
      <c r="AT230" s="224" t="s">
        <v>78</v>
      </c>
      <c r="AU230" s="224" t="s">
        <v>79</v>
      </c>
      <c r="AY230" s="223" t="s">
        <v>170</v>
      </c>
      <c r="BK230" s="225">
        <f>BK231+BK249+BK263</f>
        <v>0</v>
      </c>
    </row>
    <row r="231" s="12" customFormat="1" ht="22.8" customHeight="1">
      <c r="A231" s="12"/>
      <c r="B231" s="212"/>
      <c r="C231" s="213"/>
      <c r="D231" s="214" t="s">
        <v>78</v>
      </c>
      <c r="E231" s="226" t="s">
        <v>3036</v>
      </c>
      <c r="F231" s="226" t="s">
        <v>3037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SUM(P232:P248)</f>
        <v>0</v>
      </c>
      <c r="Q231" s="220"/>
      <c r="R231" s="221">
        <f>SUM(R232:R248)</f>
        <v>0.0066</v>
      </c>
      <c r="S231" s="220"/>
      <c r="T231" s="222">
        <f>SUM(T232:T248)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189</v>
      </c>
      <c r="AT231" s="224" t="s">
        <v>78</v>
      </c>
      <c r="AU231" s="224" t="s">
        <v>87</v>
      </c>
      <c r="AY231" s="223" t="s">
        <v>170</v>
      </c>
      <c r="BK231" s="225">
        <f>SUM(BK232:BK248)</f>
        <v>0</v>
      </c>
    </row>
    <row r="232" s="2" customFormat="1" ht="24.15" customHeight="1">
      <c r="A232" s="39"/>
      <c r="B232" s="40"/>
      <c r="C232" s="228" t="s">
        <v>908</v>
      </c>
      <c r="D232" s="228" t="s">
        <v>172</v>
      </c>
      <c r="E232" s="229" t="s">
        <v>3038</v>
      </c>
      <c r="F232" s="230" t="s">
        <v>3039</v>
      </c>
      <c r="G232" s="231" t="s">
        <v>590</v>
      </c>
      <c r="H232" s="232">
        <v>20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44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644</v>
      </c>
      <c r="AT232" s="240" t="s">
        <v>172</v>
      </c>
      <c r="AU232" s="240" t="s">
        <v>89</v>
      </c>
      <c r="AY232" s="18" t="s">
        <v>170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87</v>
      </c>
      <c r="BK232" s="241">
        <f>ROUND(I232*H232,2)</f>
        <v>0</v>
      </c>
      <c r="BL232" s="18" t="s">
        <v>644</v>
      </c>
      <c r="BM232" s="240" t="s">
        <v>3040</v>
      </c>
    </row>
    <row r="233" s="2" customFormat="1" ht="14.4" customHeight="1">
      <c r="A233" s="39"/>
      <c r="B233" s="40"/>
      <c r="C233" s="286" t="s">
        <v>913</v>
      </c>
      <c r="D233" s="286" t="s">
        <v>312</v>
      </c>
      <c r="E233" s="287" t="s">
        <v>3041</v>
      </c>
      <c r="F233" s="288" t="s">
        <v>3042</v>
      </c>
      <c r="G233" s="289" t="s">
        <v>590</v>
      </c>
      <c r="H233" s="290">
        <v>20</v>
      </c>
      <c r="I233" s="291"/>
      <c r="J233" s="292">
        <f>ROUND(I233*H233,2)</f>
        <v>0</v>
      </c>
      <c r="K233" s="293"/>
      <c r="L233" s="294"/>
      <c r="M233" s="295" t="s">
        <v>1</v>
      </c>
      <c r="N233" s="296" t="s">
        <v>44</v>
      </c>
      <c r="O233" s="92"/>
      <c r="P233" s="238">
        <f>O233*H233</f>
        <v>0</v>
      </c>
      <c r="Q233" s="238">
        <v>0.00033</v>
      </c>
      <c r="R233" s="238">
        <f>Q233*H233</f>
        <v>0.0066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1785</v>
      </c>
      <c r="AT233" s="240" t="s">
        <v>312</v>
      </c>
      <c r="AU233" s="240" t="s">
        <v>89</v>
      </c>
      <c r="AY233" s="18" t="s">
        <v>170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87</v>
      </c>
      <c r="BK233" s="241">
        <f>ROUND(I233*H233,2)</f>
        <v>0</v>
      </c>
      <c r="BL233" s="18" t="s">
        <v>644</v>
      </c>
      <c r="BM233" s="240" t="s">
        <v>3043</v>
      </c>
    </row>
    <row r="234" s="2" customFormat="1" ht="14.4" customHeight="1">
      <c r="A234" s="39"/>
      <c r="B234" s="40"/>
      <c r="C234" s="228" t="s">
        <v>919</v>
      </c>
      <c r="D234" s="228" t="s">
        <v>172</v>
      </c>
      <c r="E234" s="229" t="s">
        <v>3044</v>
      </c>
      <c r="F234" s="230" t="s">
        <v>3045</v>
      </c>
      <c r="G234" s="231" t="s">
        <v>2746</v>
      </c>
      <c r="H234" s="232">
        <v>1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644</v>
      </c>
      <c r="AT234" s="240" t="s">
        <v>172</v>
      </c>
      <c r="AU234" s="240" t="s">
        <v>89</v>
      </c>
      <c r="AY234" s="18" t="s">
        <v>170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644</v>
      </c>
      <c r="BM234" s="240" t="s">
        <v>3046</v>
      </c>
    </row>
    <row r="235" s="2" customFormat="1" ht="14.4" customHeight="1">
      <c r="A235" s="39"/>
      <c r="B235" s="40"/>
      <c r="C235" s="228" t="s">
        <v>926</v>
      </c>
      <c r="D235" s="228" t="s">
        <v>172</v>
      </c>
      <c r="E235" s="229" t="s">
        <v>3047</v>
      </c>
      <c r="F235" s="230" t="s">
        <v>3048</v>
      </c>
      <c r="G235" s="231" t="s">
        <v>2746</v>
      </c>
      <c r="H235" s="232">
        <v>1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644</v>
      </c>
      <c r="AT235" s="240" t="s">
        <v>172</v>
      </c>
      <c r="AU235" s="240" t="s">
        <v>89</v>
      </c>
      <c r="AY235" s="18" t="s">
        <v>170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644</v>
      </c>
      <c r="BM235" s="240" t="s">
        <v>3049</v>
      </c>
    </row>
    <row r="236" s="2" customFormat="1" ht="24.15" customHeight="1">
      <c r="A236" s="39"/>
      <c r="B236" s="40"/>
      <c r="C236" s="228" t="s">
        <v>933</v>
      </c>
      <c r="D236" s="228" t="s">
        <v>172</v>
      </c>
      <c r="E236" s="229" t="s">
        <v>3050</v>
      </c>
      <c r="F236" s="230" t="s">
        <v>3051</v>
      </c>
      <c r="G236" s="231" t="s">
        <v>2746</v>
      </c>
      <c r="H236" s="232">
        <v>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644</v>
      </c>
      <c r="AT236" s="240" t="s">
        <v>172</v>
      </c>
      <c r="AU236" s="240" t="s">
        <v>89</v>
      </c>
      <c r="AY236" s="18" t="s">
        <v>170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87</v>
      </c>
      <c r="BK236" s="241">
        <f>ROUND(I236*H236,2)</f>
        <v>0</v>
      </c>
      <c r="BL236" s="18" t="s">
        <v>644</v>
      </c>
      <c r="BM236" s="240" t="s">
        <v>3052</v>
      </c>
    </row>
    <row r="237" s="2" customFormat="1" ht="14.4" customHeight="1">
      <c r="A237" s="39"/>
      <c r="B237" s="40"/>
      <c r="C237" s="228" t="s">
        <v>940</v>
      </c>
      <c r="D237" s="228" t="s">
        <v>172</v>
      </c>
      <c r="E237" s="229" t="s">
        <v>3053</v>
      </c>
      <c r="F237" s="230" t="s">
        <v>3054</v>
      </c>
      <c r="G237" s="231" t="s">
        <v>2746</v>
      </c>
      <c r="H237" s="232">
        <v>1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644</v>
      </c>
      <c r="AT237" s="240" t="s">
        <v>172</v>
      </c>
      <c r="AU237" s="240" t="s">
        <v>89</v>
      </c>
      <c r="AY237" s="18" t="s">
        <v>170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87</v>
      </c>
      <c r="BK237" s="241">
        <f>ROUND(I237*H237,2)</f>
        <v>0</v>
      </c>
      <c r="BL237" s="18" t="s">
        <v>644</v>
      </c>
      <c r="BM237" s="240" t="s">
        <v>3055</v>
      </c>
    </row>
    <row r="238" s="2" customFormat="1" ht="14.4" customHeight="1">
      <c r="A238" s="39"/>
      <c r="B238" s="40"/>
      <c r="C238" s="228" t="s">
        <v>945</v>
      </c>
      <c r="D238" s="228" t="s">
        <v>172</v>
      </c>
      <c r="E238" s="229" t="s">
        <v>3056</v>
      </c>
      <c r="F238" s="230" t="s">
        <v>3057</v>
      </c>
      <c r="G238" s="231" t="s">
        <v>2746</v>
      </c>
      <c r="H238" s="232">
        <v>3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644</v>
      </c>
      <c r="AT238" s="240" t="s">
        <v>172</v>
      </c>
      <c r="AU238" s="240" t="s">
        <v>89</v>
      </c>
      <c r="AY238" s="18" t="s">
        <v>170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87</v>
      </c>
      <c r="BK238" s="241">
        <f>ROUND(I238*H238,2)</f>
        <v>0</v>
      </c>
      <c r="BL238" s="18" t="s">
        <v>644</v>
      </c>
      <c r="BM238" s="240" t="s">
        <v>3058</v>
      </c>
    </row>
    <row r="239" s="2" customFormat="1" ht="14.4" customHeight="1">
      <c r="A239" s="39"/>
      <c r="B239" s="40"/>
      <c r="C239" s="228" t="s">
        <v>960</v>
      </c>
      <c r="D239" s="228" t="s">
        <v>172</v>
      </c>
      <c r="E239" s="229" t="s">
        <v>3059</v>
      </c>
      <c r="F239" s="230" t="s">
        <v>3060</v>
      </c>
      <c r="G239" s="231" t="s">
        <v>2746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644</v>
      </c>
      <c r="AT239" s="240" t="s">
        <v>172</v>
      </c>
      <c r="AU239" s="240" t="s">
        <v>89</v>
      </c>
      <c r="AY239" s="18" t="s">
        <v>170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644</v>
      </c>
      <c r="BM239" s="240" t="s">
        <v>3061</v>
      </c>
    </row>
    <row r="240" s="2" customFormat="1" ht="24.15" customHeight="1">
      <c r="A240" s="39"/>
      <c r="B240" s="40"/>
      <c r="C240" s="228" t="s">
        <v>973</v>
      </c>
      <c r="D240" s="228" t="s">
        <v>172</v>
      </c>
      <c r="E240" s="229" t="s">
        <v>3062</v>
      </c>
      <c r="F240" s="230" t="s">
        <v>3063</v>
      </c>
      <c r="G240" s="231" t="s">
        <v>2746</v>
      </c>
      <c r="H240" s="232">
        <v>1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644</v>
      </c>
      <c r="AT240" s="240" t="s">
        <v>172</v>
      </c>
      <c r="AU240" s="240" t="s">
        <v>89</v>
      </c>
      <c r="AY240" s="18" t="s">
        <v>170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87</v>
      </c>
      <c r="BK240" s="241">
        <f>ROUND(I240*H240,2)</f>
        <v>0</v>
      </c>
      <c r="BL240" s="18" t="s">
        <v>644</v>
      </c>
      <c r="BM240" s="240" t="s">
        <v>3064</v>
      </c>
    </row>
    <row r="241" s="2" customFormat="1" ht="14.4" customHeight="1">
      <c r="A241" s="39"/>
      <c r="B241" s="40"/>
      <c r="C241" s="228" t="s">
        <v>977</v>
      </c>
      <c r="D241" s="228" t="s">
        <v>172</v>
      </c>
      <c r="E241" s="229" t="s">
        <v>3065</v>
      </c>
      <c r="F241" s="230" t="s">
        <v>3066</v>
      </c>
      <c r="G241" s="231" t="s">
        <v>2746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644</v>
      </c>
      <c r="AT241" s="240" t="s">
        <v>172</v>
      </c>
      <c r="AU241" s="240" t="s">
        <v>89</v>
      </c>
      <c r="AY241" s="18" t="s">
        <v>170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644</v>
      </c>
      <c r="BM241" s="240" t="s">
        <v>3067</v>
      </c>
    </row>
    <row r="242" s="2" customFormat="1" ht="24.15" customHeight="1">
      <c r="A242" s="39"/>
      <c r="B242" s="40"/>
      <c r="C242" s="228" t="s">
        <v>988</v>
      </c>
      <c r="D242" s="228" t="s">
        <v>172</v>
      </c>
      <c r="E242" s="229" t="s">
        <v>3068</v>
      </c>
      <c r="F242" s="230" t="s">
        <v>3069</v>
      </c>
      <c r="G242" s="231" t="s">
        <v>2746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644</v>
      </c>
      <c r="AT242" s="240" t="s">
        <v>172</v>
      </c>
      <c r="AU242" s="240" t="s">
        <v>89</v>
      </c>
      <c r="AY242" s="18" t="s">
        <v>170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87</v>
      </c>
      <c r="BK242" s="241">
        <f>ROUND(I242*H242,2)</f>
        <v>0</v>
      </c>
      <c r="BL242" s="18" t="s">
        <v>644</v>
      </c>
      <c r="BM242" s="240" t="s">
        <v>3070</v>
      </c>
    </row>
    <row r="243" s="2" customFormat="1" ht="24.15" customHeight="1">
      <c r="A243" s="39"/>
      <c r="B243" s="40"/>
      <c r="C243" s="228" t="s">
        <v>992</v>
      </c>
      <c r="D243" s="228" t="s">
        <v>172</v>
      </c>
      <c r="E243" s="229" t="s">
        <v>3071</v>
      </c>
      <c r="F243" s="230" t="s">
        <v>3072</v>
      </c>
      <c r="G243" s="231" t="s">
        <v>2746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644</v>
      </c>
      <c r="AT243" s="240" t="s">
        <v>172</v>
      </c>
      <c r="AU243" s="240" t="s">
        <v>89</v>
      </c>
      <c r="AY243" s="18" t="s">
        <v>170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87</v>
      </c>
      <c r="BK243" s="241">
        <f>ROUND(I243*H243,2)</f>
        <v>0</v>
      </c>
      <c r="BL243" s="18" t="s">
        <v>644</v>
      </c>
      <c r="BM243" s="240" t="s">
        <v>3073</v>
      </c>
    </row>
    <row r="244" s="2" customFormat="1" ht="24.15" customHeight="1">
      <c r="A244" s="39"/>
      <c r="B244" s="40"/>
      <c r="C244" s="228" t="s">
        <v>997</v>
      </c>
      <c r="D244" s="228" t="s">
        <v>172</v>
      </c>
      <c r="E244" s="229" t="s">
        <v>3074</v>
      </c>
      <c r="F244" s="230" t="s">
        <v>3075</v>
      </c>
      <c r="G244" s="231" t="s">
        <v>2746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644</v>
      </c>
      <c r="AT244" s="240" t="s">
        <v>172</v>
      </c>
      <c r="AU244" s="240" t="s">
        <v>89</v>
      </c>
      <c r="AY244" s="18" t="s">
        <v>170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87</v>
      </c>
      <c r="BK244" s="241">
        <f>ROUND(I244*H244,2)</f>
        <v>0</v>
      </c>
      <c r="BL244" s="18" t="s">
        <v>644</v>
      </c>
      <c r="BM244" s="240" t="s">
        <v>3076</v>
      </c>
    </row>
    <row r="245" s="2" customFormat="1" ht="24.15" customHeight="1">
      <c r="A245" s="39"/>
      <c r="B245" s="40"/>
      <c r="C245" s="228" t="s">
        <v>1002</v>
      </c>
      <c r="D245" s="228" t="s">
        <v>172</v>
      </c>
      <c r="E245" s="229" t="s">
        <v>3077</v>
      </c>
      <c r="F245" s="230" t="s">
        <v>3078</v>
      </c>
      <c r="G245" s="231" t="s">
        <v>590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644</v>
      </c>
      <c r="AT245" s="240" t="s">
        <v>172</v>
      </c>
      <c r="AU245" s="240" t="s">
        <v>89</v>
      </c>
      <c r="AY245" s="18" t="s">
        <v>170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87</v>
      </c>
      <c r="BK245" s="241">
        <f>ROUND(I245*H245,2)</f>
        <v>0</v>
      </c>
      <c r="BL245" s="18" t="s">
        <v>644</v>
      </c>
      <c r="BM245" s="240" t="s">
        <v>3079</v>
      </c>
    </row>
    <row r="246" s="2" customFormat="1" ht="24.15" customHeight="1">
      <c r="A246" s="39"/>
      <c r="B246" s="40"/>
      <c r="C246" s="228" t="s">
        <v>1006</v>
      </c>
      <c r="D246" s="228" t="s">
        <v>172</v>
      </c>
      <c r="E246" s="229" t="s">
        <v>3080</v>
      </c>
      <c r="F246" s="230" t="s">
        <v>3081</v>
      </c>
      <c r="G246" s="231" t="s">
        <v>590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644</v>
      </c>
      <c r="AT246" s="240" t="s">
        <v>172</v>
      </c>
      <c r="AU246" s="240" t="s">
        <v>89</v>
      </c>
      <c r="AY246" s="18" t="s">
        <v>170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644</v>
      </c>
      <c r="BM246" s="240" t="s">
        <v>3082</v>
      </c>
    </row>
    <row r="247" s="2" customFormat="1" ht="24.15" customHeight="1">
      <c r="A247" s="39"/>
      <c r="B247" s="40"/>
      <c r="C247" s="228" t="s">
        <v>1011</v>
      </c>
      <c r="D247" s="228" t="s">
        <v>172</v>
      </c>
      <c r="E247" s="229" t="s">
        <v>3083</v>
      </c>
      <c r="F247" s="230" t="s">
        <v>3084</v>
      </c>
      <c r="G247" s="231" t="s">
        <v>590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644</v>
      </c>
      <c r="AT247" s="240" t="s">
        <v>172</v>
      </c>
      <c r="AU247" s="240" t="s">
        <v>89</v>
      </c>
      <c r="AY247" s="18" t="s">
        <v>170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87</v>
      </c>
      <c r="BK247" s="241">
        <f>ROUND(I247*H247,2)</f>
        <v>0</v>
      </c>
      <c r="BL247" s="18" t="s">
        <v>644</v>
      </c>
      <c r="BM247" s="240" t="s">
        <v>3085</v>
      </c>
    </row>
    <row r="248" s="2" customFormat="1" ht="24.15" customHeight="1">
      <c r="A248" s="39"/>
      <c r="B248" s="40"/>
      <c r="C248" s="228" t="s">
        <v>1016</v>
      </c>
      <c r="D248" s="228" t="s">
        <v>172</v>
      </c>
      <c r="E248" s="229" t="s">
        <v>3086</v>
      </c>
      <c r="F248" s="230" t="s">
        <v>3087</v>
      </c>
      <c r="G248" s="231" t="s">
        <v>590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44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644</v>
      </c>
      <c r="AT248" s="240" t="s">
        <v>172</v>
      </c>
      <c r="AU248" s="240" t="s">
        <v>89</v>
      </c>
      <c r="AY248" s="18" t="s">
        <v>170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87</v>
      </c>
      <c r="BK248" s="241">
        <f>ROUND(I248*H248,2)</f>
        <v>0</v>
      </c>
      <c r="BL248" s="18" t="s">
        <v>644</v>
      </c>
      <c r="BM248" s="240" t="s">
        <v>3088</v>
      </c>
    </row>
    <row r="249" s="12" customFormat="1" ht="22.8" customHeight="1">
      <c r="A249" s="12"/>
      <c r="B249" s="212"/>
      <c r="C249" s="213"/>
      <c r="D249" s="214" t="s">
        <v>78</v>
      </c>
      <c r="E249" s="226" t="s">
        <v>3089</v>
      </c>
      <c r="F249" s="226" t="s">
        <v>3090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SUM(P250:P262)</f>
        <v>0</v>
      </c>
      <c r="Q249" s="220"/>
      <c r="R249" s="221">
        <f>SUM(R250:R262)</f>
        <v>0.056350000000000004</v>
      </c>
      <c r="S249" s="220"/>
      <c r="T249" s="222">
        <f>SUM(T250:T262)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189</v>
      </c>
      <c r="AT249" s="224" t="s">
        <v>78</v>
      </c>
      <c r="AU249" s="224" t="s">
        <v>87</v>
      </c>
      <c r="AY249" s="223" t="s">
        <v>170</v>
      </c>
      <c r="BK249" s="225">
        <f>SUM(BK250:BK262)</f>
        <v>0</v>
      </c>
    </row>
    <row r="250" s="2" customFormat="1" ht="14.4" customHeight="1">
      <c r="A250" s="39"/>
      <c r="B250" s="40"/>
      <c r="C250" s="228" t="s">
        <v>1021</v>
      </c>
      <c r="D250" s="228" t="s">
        <v>172</v>
      </c>
      <c r="E250" s="229" t="s">
        <v>3091</v>
      </c>
      <c r="F250" s="230" t="s">
        <v>3092</v>
      </c>
      <c r="G250" s="231" t="s">
        <v>352</v>
      </c>
      <c r="H250" s="232">
        <v>30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44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644</v>
      </c>
      <c r="AT250" s="240" t="s">
        <v>172</v>
      </c>
      <c r="AU250" s="240" t="s">
        <v>89</v>
      </c>
      <c r="AY250" s="18" t="s">
        <v>170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87</v>
      </c>
      <c r="BK250" s="241">
        <f>ROUND(I250*H250,2)</f>
        <v>0</v>
      </c>
      <c r="BL250" s="18" t="s">
        <v>644</v>
      </c>
      <c r="BM250" s="240" t="s">
        <v>3093</v>
      </c>
    </row>
    <row r="251" s="2" customFormat="1" ht="24.15" customHeight="1">
      <c r="A251" s="39"/>
      <c r="B251" s="40"/>
      <c r="C251" s="286" t="s">
        <v>1025</v>
      </c>
      <c r="D251" s="286" t="s">
        <v>312</v>
      </c>
      <c r="E251" s="287" t="s">
        <v>3094</v>
      </c>
      <c r="F251" s="288" t="s">
        <v>3095</v>
      </c>
      <c r="G251" s="289" t="s">
        <v>352</v>
      </c>
      <c r="H251" s="290">
        <v>30</v>
      </c>
      <c r="I251" s="291"/>
      <c r="J251" s="292">
        <f>ROUND(I251*H251,2)</f>
        <v>0</v>
      </c>
      <c r="K251" s="293"/>
      <c r="L251" s="294"/>
      <c r="M251" s="295" t="s">
        <v>1</v>
      </c>
      <c r="N251" s="296" t="s">
        <v>44</v>
      </c>
      <c r="O251" s="92"/>
      <c r="P251" s="238">
        <f>O251*H251</f>
        <v>0</v>
      </c>
      <c r="Q251" s="238">
        <v>0.00035</v>
      </c>
      <c r="R251" s="238">
        <f>Q251*H251</f>
        <v>0.010500000000000001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1785</v>
      </c>
      <c r="AT251" s="240" t="s">
        <v>312</v>
      </c>
      <c r="AU251" s="240" t="s">
        <v>89</v>
      </c>
      <c r="AY251" s="18" t="s">
        <v>170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87</v>
      </c>
      <c r="BK251" s="241">
        <f>ROUND(I251*H251,2)</f>
        <v>0</v>
      </c>
      <c r="BL251" s="18" t="s">
        <v>644</v>
      </c>
      <c r="BM251" s="240" t="s">
        <v>3096</v>
      </c>
    </row>
    <row r="252" s="2" customFormat="1" ht="24.15" customHeight="1">
      <c r="A252" s="39"/>
      <c r="B252" s="40"/>
      <c r="C252" s="228" t="s">
        <v>1030</v>
      </c>
      <c r="D252" s="228" t="s">
        <v>172</v>
      </c>
      <c r="E252" s="229" t="s">
        <v>3097</v>
      </c>
      <c r="F252" s="230" t="s">
        <v>3098</v>
      </c>
      <c r="G252" s="231" t="s">
        <v>352</v>
      </c>
      <c r="H252" s="232">
        <v>20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1.0000000000000001E-05</v>
      </c>
      <c r="R252" s="238">
        <f>Q252*H252</f>
        <v>0.00020000000000000001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644</v>
      </c>
      <c r="AT252" s="240" t="s">
        <v>172</v>
      </c>
      <c r="AU252" s="240" t="s">
        <v>89</v>
      </c>
      <c r="AY252" s="18" t="s">
        <v>170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87</v>
      </c>
      <c r="BK252" s="241">
        <f>ROUND(I252*H252,2)</f>
        <v>0</v>
      </c>
      <c r="BL252" s="18" t="s">
        <v>644</v>
      </c>
      <c r="BM252" s="240" t="s">
        <v>3099</v>
      </c>
    </row>
    <row r="253" s="2" customFormat="1" ht="24.15" customHeight="1">
      <c r="A253" s="39"/>
      <c r="B253" s="40"/>
      <c r="C253" s="286" t="s">
        <v>1038</v>
      </c>
      <c r="D253" s="286" t="s">
        <v>312</v>
      </c>
      <c r="E253" s="287" t="s">
        <v>3100</v>
      </c>
      <c r="F253" s="288" t="s">
        <v>3101</v>
      </c>
      <c r="G253" s="289" t="s">
        <v>352</v>
      </c>
      <c r="H253" s="290">
        <v>20</v>
      </c>
      <c r="I253" s="291"/>
      <c r="J253" s="292">
        <f>ROUND(I253*H253,2)</f>
        <v>0</v>
      </c>
      <c r="K253" s="293"/>
      <c r="L253" s="294"/>
      <c r="M253" s="295" t="s">
        <v>1</v>
      </c>
      <c r="N253" s="296" t="s">
        <v>44</v>
      </c>
      <c r="O253" s="92"/>
      <c r="P253" s="238">
        <f>O253*H253</f>
        <v>0</v>
      </c>
      <c r="Q253" s="238">
        <v>0.00123</v>
      </c>
      <c r="R253" s="238">
        <f>Q253*H253</f>
        <v>0.0246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1785</v>
      </c>
      <c r="AT253" s="240" t="s">
        <v>312</v>
      </c>
      <c r="AU253" s="240" t="s">
        <v>89</v>
      </c>
      <c r="AY253" s="18" t="s">
        <v>170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87</v>
      </c>
      <c r="BK253" s="241">
        <f>ROUND(I253*H253,2)</f>
        <v>0</v>
      </c>
      <c r="BL253" s="18" t="s">
        <v>644</v>
      </c>
      <c r="BM253" s="240" t="s">
        <v>3102</v>
      </c>
    </row>
    <row r="254" s="2" customFormat="1" ht="24.15" customHeight="1">
      <c r="A254" s="39"/>
      <c r="B254" s="40"/>
      <c r="C254" s="228" t="s">
        <v>1044</v>
      </c>
      <c r="D254" s="228" t="s">
        <v>172</v>
      </c>
      <c r="E254" s="229" t="s">
        <v>3103</v>
      </c>
      <c r="F254" s="230" t="s">
        <v>3104</v>
      </c>
      <c r="G254" s="231" t="s">
        <v>352</v>
      </c>
      <c r="H254" s="232">
        <v>15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1.0000000000000001E-05</v>
      </c>
      <c r="R254" s="238">
        <f>Q254*H254</f>
        <v>0.00015000000000000001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644</v>
      </c>
      <c r="AT254" s="240" t="s">
        <v>172</v>
      </c>
      <c r="AU254" s="240" t="s">
        <v>89</v>
      </c>
      <c r="AY254" s="18" t="s">
        <v>170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87</v>
      </c>
      <c r="BK254" s="241">
        <f>ROUND(I254*H254,2)</f>
        <v>0</v>
      </c>
      <c r="BL254" s="18" t="s">
        <v>644</v>
      </c>
      <c r="BM254" s="240" t="s">
        <v>3105</v>
      </c>
    </row>
    <row r="255" s="2" customFormat="1" ht="24.15" customHeight="1">
      <c r="A255" s="39"/>
      <c r="B255" s="40"/>
      <c r="C255" s="286" t="s">
        <v>1048</v>
      </c>
      <c r="D255" s="286" t="s">
        <v>312</v>
      </c>
      <c r="E255" s="287" t="s">
        <v>3106</v>
      </c>
      <c r="F255" s="288" t="s">
        <v>3107</v>
      </c>
      <c r="G255" s="289" t="s">
        <v>352</v>
      </c>
      <c r="H255" s="290">
        <v>15</v>
      </c>
      <c r="I255" s="291"/>
      <c r="J255" s="292">
        <f>ROUND(I255*H255,2)</f>
        <v>0</v>
      </c>
      <c r="K255" s="293"/>
      <c r="L255" s="294"/>
      <c r="M255" s="295" t="s">
        <v>1</v>
      </c>
      <c r="N255" s="296" t="s">
        <v>44</v>
      </c>
      <c r="O255" s="92"/>
      <c r="P255" s="238">
        <f>O255*H255</f>
        <v>0</v>
      </c>
      <c r="Q255" s="238">
        <v>0.00018000000000000001</v>
      </c>
      <c r="R255" s="238">
        <f>Q255*H255</f>
        <v>0.0027000000000000001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1785</v>
      </c>
      <c r="AT255" s="240" t="s">
        <v>312</v>
      </c>
      <c r="AU255" s="240" t="s">
        <v>89</v>
      </c>
      <c r="AY255" s="18" t="s">
        <v>170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87</v>
      </c>
      <c r="BK255" s="241">
        <f>ROUND(I255*H255,2)</f>
        <v>0</v>
      </c>
      <c r="BL255" s="18" t="s">
        <v>644</v>
      </c>
      <c r="BM255" s="240" t="s">
        <v>3108</v>
      </c>
    </row>
    <row r="256" s="2" customFormat="1" ht="14.4" customHeight="1">
      <c r="A256" s="39"/>
      <c r="B256" s="40"/>
      <c r="C256" s="228" t="s">
        <v>1054</v>
      </c>
      <c r="D256" s="228" t="s">
        <v>172</v>
      </c>
      <c r="E256" s="229" t="s">
        <v>3109</v>
      </c>
      <c r="F256" s="230" t="s">
        <v>3110</v>
      </c>
      <c r="G256" s="231" t="s">
        <v>590</v>
      </c>
      <c r="H256" s="232">
        <v>25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644</v>
      </c>
      <c r="AT256" s="240" t="s">
        <v>172</v>
      </c>
      <c r="AU256" s="240" t="s">
        <v>89</v>
      </c>
      <c r="AY256" s="18" t="s">
        <v>170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87</v>
      </c>
      <c r="BK256" s="241">
        <f>ROUND(I256*H256,2)</f>
        <v>0</v>
      </c>
      <c r="BL256" s="18" t="s">
        <v>644</v>
      </c>
      <c r="BM256" s="240" t="s">
        <v>3111</v>
      </c>
    </row>
    <row r="257" s="2" customFormat="1" ht="24.15" customHeight="1">
      <c r="A257" s="39"/>
      <c r="B257" s="40"/>
      <c r="C257" s="286" t="s">
        <v>1059</v>
      </c>
      <c r="D257" s="286" t="s">
        <v>312</v>
      </c>
      <c r="E257" s="287" t="s">
        <v>3112</v>
      </c>
      <c r="F257" s="288" t="s">
        <v>3113</v>
      </c>
      <c r="G257" s="289" t="s">
        <v>590</v>
      </c>
      <c r="H257" s="290">
        <v>25</v>
      </c>
      <c r="I257" s="291"/>
      <c r="J257" s="292">
        <f>ROUND(I257*H257,2)</f>
        <v>0</v>
      </c>
      <c r="K257" s="293"/>
      <c r="L257" s="294"/>
      <c r="M257" s="295" t="s">
        <v>1</v>
      </c>
      <c r="N257" s="296" t="s">
        <v>44</v>
      </c>
      <c r="O257" s="92"/>
      <c r="P257" s="238">
        <f>O257*H257</f>
        <v>0</v>
      </c>
      <c r="Q257" s="238">
        <v>0.00059999999999999995</v>
      </c>
      <c r="R257" s="238">
        <f>Q257*H257</f>
        <v>0.014999999999999999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1785</v>
      </c>
      <c r="AT257" s="240" t="s">
        <v>312</v>
      </c>
      <c r="AU257" s="240" t="s">
        <v>89</v>
      </c>
      <c r="AY257" s="18" t="s">
        <v>170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87</v>
      </c>
      <c r="BK257" s="241">
        <f>ROUND(I257*H257,2)</f>
        <v>0</v>
      </c>
      <c r="BL257" s="18" t="s">
        <v>644</v>
      </c>
      <c r="BM257" s="240" t="s">
        <v>3114</v>
      </c>
    </row>
    <row r="258" s="2" customFormat="1" ht="24.15" customHeight="1">
      <c r="A258" s="39"/>
      <c r="B258" s="40"/>
      <c r="C258" s="228" t="s">
        <v>1063</v>
      </c>
      <c r="D258" s="228" t="s">
        <v>172</v>
      </c>
      <c r="E258" s="229" t="s">
        <v>3115</v>
      </c>
      <c r="F258" s="230" t="s">
        <v>3116</v>
      </c>
      <c r="G258" s="231" t="s">
        <v>352</v>
      </c>
      <c r="H258" s="232">
        <v>60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644</v>
      </c>
      <c r="AT258" s="240" t="s">
        <v>172</v>
      </c>
      <c r="AU258" s="240" t="s">
        <v>89</v>
      </c>
      <c r="AY258" s="18" t="s">
        <v>170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87</v>
      </c>
      <c r="BK258" s="241">
        <f>ROUND(I258*H258,2)</f>
        <v>0</v>
      </c>
      <c r="BL258" s="18" t="s">
        <v>644</v>
      </c>
      <c r="BM258" s="240" t="s">
        <v>3117</v>
      </c>
    </row>
    <row r="259" s="2" customFormat="1" ht="14.4" customHeight="1">
      <c r="A259" s="39"/>
      <c r="B259" s="40"/>
      <c r="C259" s="286" t="s">
        <v>1072</v>
      </c>
      <c r="D259" s="286" t="s">
        <v>312</v>
      </c>
      <c r="E259" s="287" t="s">
        <v>3118</v>
      </c>
      <c r="F259" s="288" t="s">
        <v>3119</v>
      </c>
      <c r="G259" s="289" t="s">
        <v>352</v>
      </c>
      <c r="H259" s="290">
        <v>60</v>
      </c>
      <c r="I259" s="291"/>
      <c r="J259" s="292">
        <f>ROUND(I259*H259,2)</f>
        <v>0</v>
      </c>
      <c r="K259" s="293"/>
      <c r="L259" s="294"/>
      <c r="M259" s="295" t="s">
        <v>1</v>
      </c>
      <c r="N259" s="296" t="s">
        <v>44</v>
      </c>
      <c r="O259" s="92"/>
      <c r="P259" s="238">
        <f>O259*H259</f>
        <v>0</v>
      </c>
      <c r="Q259" s="238">
        <v>5.0000000000000002E-05</v>
      </c>
      <c r="R259" s="238">
        <f>Q259*H259</f>
        <v>0.0030000000000000001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1785</v>
      </c>
      <c r="AT259" s="240" t="s">
        <v>312</v>
      </c>
      <c r="AU259" s="240" t="s">
        <v>89</v>
      </c>
      <c r="AY259" s="18" t="s">
        <v>170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87</v>
      </c>
      <c r="BK259" s="241">
        <f>ROUND(I259*H259,2)</f>
        <v>0</v>
      </c>
      <c r="BL259" s="18" t="s">
        <v>644</v>
      </c>
      <c r="BM259" s="240" t="s">
        <v>3120</v>
      </c>
    </row>
    <row r="260" s="2" customFormat="1" ht="14.4" customHeight="1">
      <c r="A260" s="39"/>
      <c r="B260" s="40"/>
      <c r="C260" s="286" t="s">
        <v>1077</v>
      </c>
      <c r="D260" s="286" t="s">
        <v>312</v>
      </c>
      <c r="E260" s="287" t="s">
        <v>3121</v>
      </c>
      <c r="F260" s="288" t="s">
        <v>3122</v>
      </c>
      <c r="G260" s="289" t="s">
        <v>590</v>
      </c>
      <c r="H260" s="290">
        <v>1</v>
      </c>
      <c r="I260" s="291"/>
      <c r="J260" s="292">
        <f>ROUND(I260*H260,2)</f>
        <v>0</v>
      </c>
      <c r="K260" s="293"/>
      <c r="L260" s="294"/>
      <c r="M260" s="295" t="s">
        <v>1</v>
      </c>
      <c r="N260" s="296" t="s">
        <v>44</v>
      </c>
      <c r="O260" s="92"/>
      <c r="P260" s="238">
        <f>O260*H260</f>
        <v>0</v>
      </c>
      <c r="Q260" s="238">
        <v>5.0000000000000002E-05</v>
      </c>
      <c r="R260" s="238">
        <f>Q260*H260</f>
        <v>5.0000000000000002E-05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1785</v>
      </c>
      <c r="AT260" s="240" t="s">
        <v>312</v>
      </c>
      <c r="AU260" s="240" t="s">
        <v>89</v>
      </c>
      <c r="AY260" s="18" t="s">
        <v>170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87</v>
      </c>
      <c r="BK260" s="241">
        <f>ROUND(I260*H260,2)</f>
        <v>0</v>
      </c>
      <c r="BL260" s="18" t="s">
        <v>644</v>
      </c>
      <c r="BM260" s="240" t="s">
        <v>3123</v>
      </c>
    </row>
    <row r="261" s="2" customFormat="1" ht="14.4" customHeight="1">
      <c r="A261" s="39"/>
      <c r="B261" s="40"/>
      <c r="C261" s="286" t="s">
        <v>1082</v>
      </c>
      <c r="D261" s="286" t="s">
        <v>312</v>
      </c>
      <c r="E261" s="287" t="s">
        <v>3124</v>
      </c>
      <c r="F261" s="288" t="s">
        <v>3125</v>
      </c>
      <c r="G261" s="289" t="s">
        <v>590</v>
      </c>
      <c r="H261" s="290">
        <v>2</v>
      </c>
      <c r="I261" s="291"/>
      <c r="J261" s="292">
        <f>ROUND(I261*H261,2)</f>
        <v>0</v>
      </c>
      <c r="K261" s="293"/>
      <c r="L261" s="294"/>
      <c r="M261" s="295" t="s">
        <v>1</v>
      </c>
      <c r="N261" s="296" t="s">
        <v>44</v>
      </c>
      <c r="O261" s="92"/>
      <c r="P261" s="238">
        <f>O261*H261</f>
        <v>0</v>
      </c>
      <c r="Q261" s="238">
        <v>5.0000000000000002E-05</v>
      </c>
      <c r="R261" s="238">
        <f>Q261*H261</f>
        <v>0.00010000000000000001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1785</v>
      </c>
      <c r="AT261" s="240" t="s">
        <v>312</v>
      </c>
      <c r="AU261" s="240" t="s">
        <v>89</v>
      </c>
      <c r="AY261" s="18" t="s">
        <v>170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87</v>
      </c>
      <c r="BK261" s="241">
        <f>ROUND(I261*H261,2)</f>
        <v>0</v>
      </c>
      <c r="BL261" s="18" t="s">
        <v>644</v>
      </c>
      <c r="BM261" s="240" t="s">
        <v>3126</v>
      </c>
    </row>
    <row r="262" s="2" customFormat="1" ht="24.15" customHeight="1">
      <c r="A262" s="39"/>
      <c r="B262" s="40"/>
      <c r="C262" s="286" t="s">
        <v>1089</v>
      </c>
      <c r="D262" s="286" t="s">
        <v>312</v>
      </c>
      <c r="E262" s="287" t="s">
        <v>3127</v>
      </c>
      <c r="F262" s="288" t="s">
        <v>3128</v>
      </c>
      <c r="G262" s="289" t="s">
        <v>590</v>
      </c>
      <c r="H262" s="290">
        <v>1</v>
      </c>
      <c r="I262" s="291"/>
      <c r="J262" s="292">
        <f>ROUND(I262*H262,2)</f>
        <v>0</v>
      </c>
      <c r="K262" s="293"/>
      <c r="L262" s="294"/>
      <c r="M262" s="295" t="s">
        <v>1</v>
      </c>
      <c r="N262" s="296" t="s">
        <v>44</v>
      </c>
      <c r="O262" s="92"/>
      <c r="P262" s="238">
        <f>O262*H262</f>
        <v>0</v>
      </c>
      <c r="Q262" s="238">
        <v>5.0000000000000002E-05</v>
      </c>
      <c r="R262" s="238">
        <f>Q262*H262</f>
        <v>5.0000000000000002E-05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1785</v>
      </c>
      <c r="AT262" s="240" t="s">
        <v>312</v>
      </c>
      <c r="AU262" s="240" t="s">
        <v>89</v>
      </c>
      <c r="AY262" s="18" t="s">
        <v>170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87</v>
      </c>
      <c r="BK262" s="241">
        <f>ROUND(I262*H262,2)</f>
        <v>0</v>
      </c>
      <c r="BL262" s="18" t="s">
        <v>644</v>
      </c>
      <c r="BM262" s="240" t="s">
        <v>3129</v>
      </c>
    </row>
    <row r="263" s="12" customFormat="1" ht="22.8" customHeight="1">
      <c r="A263" s="12"/>
      <c r="B263" s="212"/>
      <c r="C263" s="213"/>
      <c r="D263" s="214" t="s">
        <v>78</v>
      </c>
      <c r="E263" s="226" t="s">
        <v>3130</v>
      </c>
      <c r="F263" s="226" t="s">
        <v>3131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SUM(P264:P279)</f>
        <v>0</v>
      </c>
      <c r="Q263" s="220"/>
      <c r="R263" s="221">
        <f>SUM(R264:R279)</f>
        <v>0.00073999999999999988</v>
      </c>
      <c r="S263" s="220"/>
      <c r="T263" s="222">
        <f>SUM(T264:T279)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189</v>
      </c>
      <c r="AT263" s="224" t="s">
        <v>78</v>
      </c>
      <c r="AU263" s="224" t="s">
        <v>87</v>
      </c>
      <c r="AY263" s="223" t="s">
        <v>170</v>
      </c>
      <c r="BK263" s="225">
        <f>SUM(BK264:BK279)</f>
        <v>0</v>
      </c>
    </row>
    <row r="264" s="2" customFormat="1" ht="14.4" customHeight="1">
      <c r="A264" s="39"/>
      <c r="B264" s="40"/>
      <c r="C264" s="228" t="s">
        <v>1095</v>
      </c>
      <c r="D264" s="228" t="s">
        <v>172</v>
      </c>
      <c r="E264" s="229" t="s">
        <v>3132</v>
      </c>
      <c r="F264" s="230" t="s">
        <v>3133</v>
      </c>
      <c r="G264" s="231" t="s">
        <v>3134</v>
      </c>
      <c r="H264" s="232">
        <v>0.10000000000000001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644</v>
      </c>
      <c r="AT264" s="240" t="s">
        <v>172</v>
      </c>
      <c r="AU264" s="240" t="s">
        <v>89</v>
      </c>
      <c r="AY264" s="18" t="s">
        <v>170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87</v>
      </c>
      <c r="BK264" s="241">
        <f>ROUND(I264*H264,2)</f>
        <v>0</v>
      </c>
      <c r="BL264" s="18" t="s">
        <v>644</v>
      </c>
      <c r="BM264" s="240" t="s">
        <v>3135</v>
      </c>
    </row>
    <row r="265" s="2" customFormat="1" ht="24.15" customHeight="1">
      <c r="A265" s="39"/>
      <c r="B265" s="40"/>
      <c r="C265" s="228" t="s">
        <v>1102</v>
      </c>
      <c r="D265" s="228" t="s">
        <v>172</v>
      </c>
      <c r="E265" s="229" t="s">
        <v>3136</v>
      </c>
      <c r="F265" s="230" t="s">
        <v>3137</v>
      </c>
      <c r="G265" s="231" t="s">
        <v>352</v>
      </c>
      <c r="H265" s="232">
        <v>10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44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644</v>
      </c>
      <c r="AT265" s="240" t="s">
        <v>172</v>
      </c>
      <c r="AU265" s="240" t="s">
        <v>89</v>
      </c>
      <c r="AY265" s="18" t="s">
        <v>170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87</v>
      </c>
      <c r="BK265" s="241">
        <f>ROUND(I265*H265,2)</f>
        <v>0</v>
      </c>
      <c r="BL265" s="18" t="s">
        <v>644</v>
      </c>
      <c r="BM265" s="240" t="s">
        <v>3138</v>
      </c>
    </row>
    <row r="266" s="2" customFormat="1" ht="24.15" customHeight="1">
      <c r="A266" s="39"/>
      <c r="B266" s="40"/>
      <c r="C266" s="228" t="s">
        <v>1109</v>
      </c>
      <c r="D266" s="228" t="s">
        <v>172</v>
      </c>
      <c r="E266" s="229" t="s">
        <v>3139</v>
      </c>
      <c r="F266" s="230" t="s">
        <v>3140</v>
      </c>
      <c r="G266" s="231" t="s">
        <v>352</v>
      </c>
      <c r="H266" s="232">
        <v>10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644</v>
      </c>
      <c r="AT266" s="240" t="s">
        <v>172</v>
      </c>
      <c r="AU266" s="240" t="s">
        <v>89</v>
      </c>
      <c r="AY266" s="18" t="s">
        <v>170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87</v>
      </c>
      <c r="BK266" s="241">
        <f>ROUND(I266*H266,2)</f>
        <v>0</v>
      </c>
      <c r="BL266" s="18" t="s">
        <v>644</v>
      </c>
      <c r="BM266" s="240" t="s">
        <v>3141</v>
      </c>
    </row>
    <row r="267" s="2" customFormat="1" ht="37.8" customHeight="1">
      <c r="A267" s="39"/>
      <c r="B267" s="40"/>
      <c r="C267" s="228" t="s">
        <v>1120</v>
      </c>
      <c r="D267" s="228" t="s">
        <v>172</v>
      </c>
      <c r="E267" s="229" t="s">
        <v>3142</v>
      </c>
      <c r="F267" s="230" t="s">
        <v>3143</v>
      </c>
      <c r="G267" s="231" t="s">
        <v>175</v>
      </c>
      <c r="H267" s="232">
        <v>2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2.0000000000000002E-05</v>
      </c>
      <c r="R267" s="238">
        <f>Q267*H267</f>
        <v>4.0000000000000003E-05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644</v>
      </c>
      <c r="AT267" s="240" t="s">
        <v>172</v>
      </c>
      <c r="AU267" s="240" t="s">
        <v>89</v>
      </c>
      <c r="AY267" s="18" t="s">
        <v>170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87</v>
      </c>
      <c r="BK267" s="241">
        <f>ROUND(I267*H267,2)</f>
        <v>0</v>
      </c>
      <c r="BL267" s="18" t="s">
        <v>644</v>
      </c>
      <c r="BM267" s="240" t="s">
        <v>3144</v>
      </c>
    </row>
    <row r="268" s="2" customFormat="1" ht="24.15" customHeight="1">
      <c r="A268" s="39"/>
      <c r="B268" s="40"/>
      <c r="C268" s="228" t="s">
        <v>1130</v>
      </c>
      <c r="D268" s="228" t="s">
        <v>172</v>
      </c>
      <c r="E268" s="229" t="s">
        <v>3145</v>
      </c>
      <c r="F268" s="230" t="s">
        <v>3146</v>
      </c>
      <c r="G268" s="231" t="s">
        <v>352</v>
      </c>
      <c r="H268" s="232">
        <v>10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44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644</v>
      </c>
      <c r="AT268" s="240" t="s">
        <v>172</v>
      </c>
      <c r="AU268" s="240" t="s">
        <v>89</v>
      </c>
      <c r="AY268" s="18" t="s">
        <v>170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87</v>
      </c>
      <c r="BK268" s="241">
        <f>ROUND(I268*H268,2)</f>
        <v>0</v>
      </c>
      <c r="BL268" s="18" t="s">
        <v>644</v>
      </c>
      <c r="BM268" s="240" t="s">
        <v>3147</v>
      </c>
    </row>
    <row r="269" s="2" customFormat="1" ht="14.4" customHeight="1">
      <c r="A269" s="39"/>
      <c r="B269" s="40"/>
      <c r="C269" s="228" t="s">
        <v>1136</v>
      </c>
      <c r="D269" s="228" t="s">
        <v>172</v>
      </c>
      <c r="E269" s="229" t="s">
        <v>3148</v>
      </c>
      <c r="F269" s="230" t="s">
        <v>3149</v>
      </c>
      <c r="G269" s="231" t="s">
        <v>352</v>
      </c>
      <c r="H269" s="232">
        <v>10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44</v>
      </c>
      <c r="O269" s="92"/>
      <c r="P269" s="238">
        <f>O269*H269</f>
        <v>0</v>
      </c>
      <c r="Q269" s="238">
        <v>6.9999999999999994E-05</v>
      </c>
      <c r="R269" s="238">
        <f>Q269*H269</f>
        <v>0.00069999999999999988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644</v>
      </c>
      <c r="AT269" s="240" t="s">
        <v>172</v>
      </c>
      <c r="AU269" s="240" t="s">
        <v>89</v>
      </c>
      <c r="AY269" s="18" t="s">
        <v>170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87</v>
      </c>
      <c r="BK269" s="241">
        <f>ROUND(I269*H269,2)</f>
        <v>0</v>
      </c>
      <c r="BL269" s="18" t="s">
        <v>644</v>
      </c>
      <c r="BM269" s="240" t="s">
        <v>3150</v>
      </c>
    </row>
    <row r="270" s="2" customFormat="1" ht="24.15" customHeight="1">
      <c r="A270" s="39"/>
      <c r="B270" s="40"/>
      <c r="C270" s="228" t="s">
        <v>1143</v>
      </c>
      <c r="D270" s="228" t="s">
        <v>172</v>
      </c>
      <c r="E270" s="229" t="s">
        <v>3151</v>
      </c>
      <c r="F270" s="230" t="s">
        <v>3152</v>
      </c>
      <c r="G270" s="231" t="s">
        <v>2746</v>
      </c>
      <c r="H270" s="232">
        <v>1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644</v>
      </c>
      <c r="AT270" s="240" t="s">
        <v>172</v>
      </c>
      <c r="AU270" s="240" t="s">
        <v>89</v>
      </c>
      <c r="AY270" s="18" t="s">
        <v>170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87</v>
      </c>
      <c r="BK270" s="241">
        <f>ROUND(I270*H270,2)</f>
        <v>0</v>
      </c>
      <c r="BL270" s="18" t="s">
        <v>644</v>
      </c>
      <c r="BM270" s="240" t="s">
        <v>3153</v>
      </c>
    </row>
    <row r="271" s="2" customFormat="1" ht="24.15" customHeight="1">
      <c r="A271" s="39"/>
      <c r="B271" s="40"/>
      <c r="C271" s="228" t="s">
        <v>1149</v>
      </c>
      <c r="D271" s="228" t="s">
        <v>172</v>
      </c>
      <c r="E271" s="229" t="s">
        <v>3154</v>
      </c>
      <c r="F271" s="230" t="s">
        <v>3155</v>
      </c>
      <c r="G271" s="231" t="s">
        <v>2746</v>
      </c>
      <c r="H271" s="232">
        <v>1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44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644</v>
      </c>
      <c r="AT271" s="240" t="s">
        <v>172</v>
      </c>
      <c r="AU271" s="240" t="s">
        <v>89</v>
      </c>
      <c r="AY271" s="18" t="s">
        <v>170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87</v>
      </c>
      <c r="BK271" s="241">
        <f>ROUND(I271*H271,2)</f>
        <v>0</v>
      </c>
      <c r="BL271" s="18" t="s">
        <v>644</v>
      </c>
      <c r="BM271" s="240" t="s">
        <v>3156</v>
      </c>
    </row>
    <row r="272" s="2" customFormat="1" ht="14.4" customHeight="1">
      <c r="A272" s="39"/>
      <c r="B272" s="40"/>
      <c r="C272" s="228" t="s">
        <v>1153</v>
      </c>
      <c r="D272" s="228" t="s">
        <v>172</v>
      </c>
      <c r="E272" s="229" t="s">
        <v>3157</v>
      </c>
      <c r="F272" s="230" t="s">
        <v>3158</v>
      </c>
      <c r="G272" s="231" t="s">
        <v>2746</v>
      </c>
      <c r="H272" s="232">
        <v>1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44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644</v>
      </c>
      <c r="AT272" s="240" t="s">
        <v>172</v>
      </c>
      <c r="AU272" s="240" t="s">
        <v>89</v>
      </c>
      <c r="AY272" s="18" t="s">
        <v>170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87</v>
      </c>
      <c r="BK272" s="241">
        <f>ROUND(I272*H272,2)</f>
        <v>0</v>
      </c>
      <c r="BL272" s="18" t="s">
        <v>644</v>
      </c>
      <c r="BM272" s="240" t="s">
        <v>3159</v>
      </c>
    </row>
    <row r="273" s="2" customFormat="1" ht="24.15" customHeight="1">
      <c r="A273" s="39"/>
      <c r="B273" s="40"/>
      <c r="C273" s="228" t="s">
        <v>1157</v>
      </c>
      <c r="D273" s="228" t="s">
        <v>172</v>
      </c>
      <c r="E273" s="229" t="s">
        <v>3160</v>
      </c>
      <c r="F273" s="230" t="s">
        <v>3161</v>
      </c>
      <c r="G273" s="231" t="s">
        <v>2746</v>
      </c>
      <c r="H273" s="232">
        <v>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44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644</v>
      </c>
      <c r="AT273" s="240" t="s">
        <v>172</v>
      </c>
      <c r="AU273" s="240" t="s">
        <v>89</v>
      </c>
      <c r="AY273" s="18" t="s">
        <v>170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87</v>
      </c>
      <c r="BK273" s="241">
        <f>ROUND(I273*H273,2)</f>
        <v>0</v>
      </c>
      <c r="BL273" s="18" t="s">
        <v>644</v>
      </c>
      <c r="BM273" s="240" t="s">
        <v>3162</v>
      </c>
    </row>
    <row r="274" s="2" customFormat="1" ht="14.4" customHeight="1">
      <c r="A274" s="39"/>
      <c r="B274" s="40"/>
      <c r="C274" s="228" t="s">
        <v>1162</v>
      </c>
      <c r="D274" s="228" t="s">
        <v>172</v>
      </c>
      <c r="E274" s="229" t="s">
        <v>3163</v>
      </c>
      <c r="F274" s="230" t="s">
        <v>3164</v>
      </c>
      <c r="G274" s="231" t="s">
        <v>2746</v>
      </c>
      <c r="H274" s="232">
        <v>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44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644</v>
      </c>
      <c r="AT274" s="240" t="s">
        <v>172</v>
      </c>
      <c r="AU274" s="240" t="s">
        <v>89</v>
      </c>
      <c r="AY274" s="18" t="s">
        <v>170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87</v>
      </c>
      <c r="BK274" s="241">
        <f>ROUND(I274*H274,2)</f>
        <v>0</v>
      </c>
      <c r="BL274" s="18" t="s">
        <v>644</v>
      </c>
      <c r="BM274" s="240" t="s">
        <v>3165</v>
      </c>
    </row>
    <row r="275" s="2" customFormat="1" ht="24.15" customHeight="1">
      <c r="A275" s="39"/>
      <c r="B275" s="40"/>
      <c r="C275" s="228" t="s">
        <v>1169</v>
      </c>
      <c r="D275" s="228" t="s">
        <v>172</v>
      </c>
      <c r="E275" s="229" t="s">
        <v>3166</v>
      </c>
      <c r="F275" s="230" t="s">
        <v>3167</v>
      </c>
      <c r="G275" s="231" t="s">
        <v>2746</v>
      </c>
      <c r="H275" s="232">
        <v>1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44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644</v>
      </c>
      <c r="AT275" s="240" t="s">
        <v>172</v>
      </c>
      <c r="AU275" s="240" t="s">
        <v>89</v>
      </c>
      <c r="AY275" s="18" t="s">
        <v>170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87</v>
      </c>
      <c r="BK275" s="241">
        <f>ROUND(I275*H275,2)</f>
        <v>0</v>
      </c>
      <c r="BL275" s="18" t="s">
        <v>644</v>
      </c>
      <c r="BM275" s="240" t="s">
        <v>3168</v>
      </c>
    </row>
    <row r="276" s="2" customFormat="1" ht="14.4" customHeight="1">
      <c r="A276" s="39"/>
      <c r="B276" s="40"/>
      <c r="C276" s="228" t="s">
        <v>1174</v>
      </c>
      <c r="D276" s="228" t="s">
        <v>172</v>
      </c>
      <c r="E276" s="229" t="s">
        <v>3169</v>
      </c>
      <c r="F276" s="230" t="s">
        <v>3170</v>
      </c>
      <c r="G276" s="231" t="s">
        <v>2746</v>
      </c>
      <c r="H276" s="232">
        <v>1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44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644</v>
      </c>
      <c r="AT276" s="240" t="s">
        <v>172</v>
      </c>
      <c r="AU276" s="240" t="s">
        <v>89</v>
      </c>
      <c r="AY276" s="18" t="s">
        <v>170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87</v>
      </c>
      <c r="BK276" s="241">
        <f>ROUND(I276*H276,2)</f>
        <v>0</v>
      </c>
      <c r="BL276" s="18" t="s">
        <v>644</v>
      </c>
      <c r="BM276" s="240" t="s">
        <v>3171</v>
      </c>
    </row>
    <row r="277" s="2" customFormat="1" ht="24.15" customHeight="1">
      <c r="A277" s="39"/>
      <c r="B277" s="40"/>
      <c r="C277" s="228" t="s">
        <v>1181</v>
      </c>
      <c r="D277" s="228" t="s">
        <v>172</v>
      </c>
      <c r="E277" s="229" t="s">
        <v>3172</v>
      </c>
      <c r="F277" s="230" t="s">
        <v>3173</v>
      </c>
      <c r="G277" s="231" t="s">
        <v>3174</v>
      </c>
      <c r="H277" s="232">
        <v>15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44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644</v>
      </c>
      <c r="AT277" s="240" t="s">
        <v>172</v>
      </c>
      <c r="AU277" s="240" t="s">
        <v>89</v>
      </c>
      <c r="AY277" s="18" t="s">
        <v>170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87</v>
      </c>
      <c r="BK277" s="241">
        <f>ROUND(I277*H277,2)</f>
        <v>0</v>
      </c>
      <c r="BL277" s="18" t="s">
        <v>644</v>
      </c>
      <c r="BM277" s="240" t="s">
        <v>3175</v>
      </c>
    </row>
    <row r="278" s="2" customFormat="1" ht="14.4" customHeight="1">
      <c r="A278" s="39"/>
      <c r="B278" s="40"/>
      <c r="C278" s="228" t="s">
        <v>1188</v>
      </c>
      <c r="D278" s="228" t="s">
        <v>172</v>
      </c>
      <c r="E278" s="229" t="s">
        <v>3176</v>
      </c>
      <c r="F278" s="230" t="s">
        <v>3177</v>
      </c>
      <c r="G278" s="231" t="s">
        <v>590</v>
      </c>
      <c r="H278" s="232">
        <v>1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44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644</v>
      </c>
      <c r="AT278" s="240" t="s">
        <v>172</v>
      </c>
      <c r="AU278" s="240" t="s">
        <v>89</v>
      </c>
      <c r="AY278" s="18" t="s">
        <v>170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87</v>
      </c>
      <c r="BK278" s="241">
        <f>ROUND(I278*H278,2)</f>
        <v>0</v>
      </c>
      <c r="BL278" s="18" t="s">
        <v>644</v>
      </c>
      <c r="BM278" s="240" t="s">
        <v>3178</v>
      </c>
    </row>
    <row r="279" s="2" customFormat="1" ht="14.4" customHeight="1">
      <c r="A279" s="39"/>
      <c r="B279" s="40"/>
      <c r="C279" s="228" t="s">
        <v>1193</v>
      </c>
      <c r="D279" s="228" t="s">
        <v>172</v>
      </c>
      <c r="E279" s="229" t="s">
        <v>3179</v>
      </c>
      <c r="F279" s="230" t="s">
        <v>3180</v>
      </c>
      <c r="G279" s="231" t="s">
        <v>590</v>
      </c>
      <c r="H279" s="232">
        <v>1</v>
      </c>
      <c r="I279" s="233"/>
      <c r="J279" s="234">
        <f>ROUND(I279*H279,2)</f>
        <v>0</v>
      </c>
      <c r="K279" s="235"/>
      <c r="L279" s="45"/>
      <c r="M279" s="301" t="s">
        <v>1</v>
      </c>
      <c r="N279" s="302" t="s">
        <v>44</v>
      </c>
      <c r="O279" s="303"/>
      <c r="P279" s="304">
        <f>O279*H279</f>
        <v>0</v>
      </c>
      <c r="Q279" s="304">
        <v>0</v>
      </c>
      <c r="R279" s="304">
        <f>Q279*H279</f>
        <v>0</v>
      </c>
      <c r="S279" s="304">
        <v>0</v>
      </c>
      <c r="T279" s="30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644</v>
      </c>
      <c r="AT279" s="240" t="s">
        <v>172</v>
      </c>
      <c r="AU279" s="240" t="s">
        <v>89</v>
      </c>
      <c r="AY279" s="18" t="s">
        <v>170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87</v>
      </c>
      <c r="BK279" s="241">
        <f>ROUND(I279*H279,2)</f>
        <v>0</v>
      </c>
      <c r="BL279" s="18" t="s">
        <v>644</v>
      </c>
      <c r="BM279" s="240" t="s">
        <v>3181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ysF5XriaDAlpKbknQHh/J544LNwDWJ2EO46YYppahn8lC+J/RU0h11QeF6JiXLLsO1aZkHEonEVtWPMGhMytIw==" hashValue="kTSTpojV9Lbt6B4mrqtV6qmDMFt405x2ynHIKjksmVC+cMGeGp8yJU9VJAtk+qtZqr1j4KmmwtHF7dzFeYErfw==" algorithmName="SHA-512" password="CC35"/>
  <autoFilter ref="C123:K27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3182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ROUND((SUM(BE118:BE235)),  2)</f>
        <v>0</v>
      </c>
      <c r="G33" s="39"/>
      <c r="H33" s="39"/>
      <c r="I33" s="165">
        <v>0.20999999999999999</v>
      </c>
      <c r="J33" s="164">
        <f>ROUND(((SUM(BE118:BE235))*I33),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ROUND((SUM(BF118:BF235)),  2)</f>
        <v>0</v>
      </c>
      <c r="G34" s="39"/>
      <c r="H34" s="39"/>
      <c r="I34" s="165">
        <v>0.14999999999999999</v>
      </c>
      <c r="J34" s="164">
        <f>ROUND(((SUM(BF118:BF235))*I34),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ROUND((SUM(BG118:BG235)),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ROUND((SUM(BH118:BH235)),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ROUND((SUM(BI118:BI235)),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SO07 -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139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3183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Stavební úpravy a přístavba krytého bazénu ve Studénce, Budovatelská 769, 742 13 Studénka - Butovice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SO07 - Vzduchotechnika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26.10.2021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Studénka</v>
      </c>
      <c r="G114" s="41"/>
      <c r="H114" s="41"/>
      <c r="I114" s="33" t="s">
        <v>32</v>
      </c>
      <c r="J114" s="37" t="str">
        <f>E21</f>
        <v>Michal Pospíšil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156</v>
      </c>
      <c r="D117" s="203" t="s">
        <v>64</v>
      </c>
      <c r="E117" s="203" t="s">
        <v>60</v>
      </c>
      <c r="F117" s="203" t="s">
        <v>61</v>
      </c>
      <c r="G117" s="203" t="s">
        <v>157</v>
      </c>
      <c r="H117" s="203" t="s">
        <v>158</v>
      </c>
      <c r="I117" s="203" t="s">
        <v>159</v>
      </c>
      <c r="J117" s="204" t="s">
        <v>126</v>
      </c>
      <c r="K117" s="205" t="s">
        <v>160</v>
      </c>
      <c r="L117" s="206"/>
      <c r="M117" s="101" t="s">
        <v>1</v>
      </c>
      <c r="N117" s="102" t="s">
        <v>43</v>
      </c>
      <c r="O117" s="102" t="s">
        <v>161</v>
      </c>
      <c r="P117" s="102" t="s">
        <v>162</v>
      </c>
      <c r="Q117" s="102" t="s">
        <v>163</v>
      </c>
      <c r="R117" s="102" t="s">
        <v>164</v>
      </c>
      <c r="S117" s="102" t="s">
        <v>165</v>
      </c>
      <c r="T117" s="103" t="s">
        <v>166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167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128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78</v>
      </c>
      <c r="E119" s="215" t="s">
        <v>1487</v>
      </c>
      <c r="F119" s="215" t="s">
        <v>1488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89</v>
      </c>
      <c r="AT119" s="224" t="s">
        <v>78</v>
      </c>
      <c r="AU119" s="224" t="s">
        <v>79</v>
      </c>
      <c r="AY119" s="223" t="s">
        <v>170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78</v>
      </c>
      <c r="E120" s="226" t="s">
        <v>3184</v>
      </c>
      <c r="F120" s="226" t="s">
        <v>113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SUM(P121:P235)</f>
        <v>0</v>
      </c>
      <c r="Q120" s="220"/>
      <c r="R120" s="221">
        <f>SUM(R121:R235)</f>
        <v>0</v>
      </c>
      <c r="S120" s="220"/>
      <c r="T120" s="222">
        <f>SUM(T121:T235)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89</v>
      </c>
      <c r="AT120" s="224" t="s">
        <v>78</v>
      </c>
      <c r="AU120" s="224" t="s">
        <v>87</v>
      </c>
      <c r="AY120" s="223" t="s">
        <v>170</v>
      </c>
      <c r="BK120" s="225">
        <f>SUM(BK121:BK235)</f>
        <v>0</v>
      </c>
    </row>
    <row r="121" s="2" customFormat="1" ht="14.4" customHeight="1">
      <c r="A121" s="39"/>
      <c r="B121" s="40"/>
      <c r="C121" s="228" t="s">
        <v>87</v>
      </c>
      <c r="D121" s="228" t="s">
        <v>172</v>
      </c>
      <c r="E121" s="229" t="s">
        <v>3185</v>
      </c>
      <c r="F121" s="230" t="s">
        <v>3186</v>
      </c>
      <c r="G121" s="231" t="s">
        <v>1716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44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273</v>
      </c>
      <c r="AT121" s="240" t="s">
        <v>172</v>
      </c>
      <c r="AU121" s="240" t="s">
        <v>89</v>
      </c>
      <c r="AY121" s="18" t="s">
        <v>170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87</v>
      </c>
      <c r="BK121" s="241">
        <f>ROUND(I121*H121,2)</f>
        <v>0</v>
      </c>
      <c r="BL121" s="18" t="s">
        <v>273</v>
      </c>
      <c r="BM121" s="240" t="s">
        <v>3187</v>
      </c>
    </row>
    <row r="122" s="2" customFormat="1" ht="14.4" customHeight="1">
      <c r="A122" s="39"/>
      <c r="B122" s="40"/>
      <c r="C122" s="286" t="s">
        <v>89</v>
      </c>
      <c r="D122" s="286" t="s">
        <v>312</v>
      </c>
      <c r="E122" s="287" t="s">
        <v>3188</v>
      </c>
      <c r="F122" s="288" t="s">
        <v>3189</v>
      </c>
      <c r="G122" s="289" t="s">
        <v>1337</v>
      </c>
      <c r="H122" s="290">
        <v>1</v>
      </c>
      <c r="I122" s="291"/>
      <c r="J122" s="292">
        <f>ROUND(I122*H122,2)</f>
        <v>0</v>
      </c>
      <c r="K122" s="293"/>
      <c r="L122" s="294"/>
      <c r="M122" s="295" t="s">
        <v>1</v>
      </c>
      <c r="N122" s="296" t="s">
        <v>44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233</v>
      </c>
      <c r="AT122" s="240" t="s">
        <v>312</v>
      </c>
      <c r="AU122" s="240" t="s">
        <v>89</v>
      </c>
      <c r="AY122" s="18" t="s">
        <v>170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87</v>
      </c>
      <c r="BK122" s="241">
        <f>ROUND(I122*H122,2)</f>
        <v>0</v>
      </c>
      <c r="BL122" s="18" t="s">
        <v>176</v>
      </c>
      <c r="BM122" s="240" t="s">
        <v>3190</v>
      </c>
    </row>
    <row r="123" s="2" customFormat="1">
      <c r="A123" s="39"/>
      <c r="B123" s="40"/>
      <c r="C123" s="41"/>
      <c r="D123" s="244" t="s">
        <v>2339</v>
      </c>
      <c r="E123" s="41"/>
      <c r="F123" s="306" t="s">
        <v>3191</v>
      </c>
      <c r="G123" s="41"/>
      <c r="H123" s="41"/>
      <c r="I123" s="307"/>
      <c r="J123" s="41"/>
      <c r="K123" s="41"/>
      <c r="L123" s="45"/>
      <c r="M123" s="308"/>
      <c r="N123" s="309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2339</v>
      </c>
      <c r="AU123" s="18" t="s">
        <v>89</v>
      </c>
    </row>
    <row r="124" s="2" customFormat="1" ht="14.4" customHeight="1">
      <c r="A124" s="39"/>
      <c r="B124" s="40"/>
      <c r="C124" s="286" t="s">
        <v>189</v>
      </c>
      <c r="D124" s="286" t="s">
        <v>312</v>
      </c>
      <c r="E124" s="287" t="s">
        <v>3192</v>
      </c>
      <c r="F124" s="288" t="s">
        <v>3193</v>
      </c>
      <c r="G124" s="289" t="s">
        <v>1337</v>
      </c>
      <c r="H124" s="290">
        <v>1</v>
      </c>
      <c r="I124" s="291"/>
      <c r="J124" s="292">
        <f>ROUND(I124*H124,2)</f>
        <v>0</v>
      </c>
      <c r="K124" s="293"/>
      <c r="L124" s="294"/>
      <c r="M124" s="295" t="s">
        <v>1</v>
      </c>
      <c r="N124" s="296" t="s">
        <v>44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233</v>
      </c>
      <c r="AT124" s="240" t="s">
        <v>312</v>
      </c>
      <c r="AU124" s="240" t="s">
        <v>89</v>
      </c>
      <c r="AY124" s="18" t="s">
        <v>170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87</v>
      </c>
      <c r="BK124" s="241">
        <f>ROUND(I124*H124,2)</f>
        <v>0</v>
      </c>
      <c r="BL124" s="18" t="s">
        <v>176</v>
      </c>
      <c r="BM124" s="240" t="s">
        <v>3194</v>
      </c>
    </row>
    <row r="125" s="2" customFormat="1" ht="24.15" customHeight="1">
      <c r="A125" s="39"/>
      <c r="B125" s="40"/>
      <c r="C125" s="286" t="s">
        <v>176</v>
      </c>
      <c r="D125" s="286" t="s">
        <v>312</v>
      </c>
      <c r="E125" s="287" t="s">
        <v>3195</v>
      </c>
      <c r="F125" s="288" t="s">
        <v>3196</v>
      </c>
      <c r="G125" s="289" t="s">
        <v>1337</v>
      </c>
      <c r="H125" s="290">
        <v>1</v>
      </c>
      <c r="I125" s="291"/>
      <c r="J125" s="292">
        <f>ROUND(I125*H125,2)</f>
        <v>0</v>
      </c>
      <c r="K125" s="293"/>
      <c r="L125" s="294"/>
      <c r="M125" s="295" t="s">
        <v>1</v>
      </c>
      <c r="N125" s="296" t="s">
        <v>44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233</v>
      </c>
      <c r="AT125" s="240" t="s">
        <v>312</v>
      </c>
      <c r="AU125" s="240" t="s">
        <v>89</v>
      </c>
      <c r="AY125" s="18" t="s">
        <v>170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87</v>
      </c>
      <c r="BK125" s="241">
        <f>ROUND(I125*H125,2)</f>
        <v>0</v>
      </c>
      <c r="BL125" s="18" t="s">
        <v>176</v>
      </c>
      <c r="BM125" s="240" t="s">
        <v>3197</v>
      </c>
    </row>
    <row r="126" s="2" customFormat="1">
      <c r="A126" s="39"/>
      <c r="B126" s="40"/>
      <c r="C126" s="41"/>
      <c r="D126" s="244" t="s">
        <v>2339</v>
      </c>
      <c r="E126" s="41"/>
      <c r="F126" s="306" t="s">
        <v>3198</v>
      </c>
      <c r="G126" s="41"/>
      <c r="H126" s="41"/>
      <c r="I126" s="307"/>
      <c r="J126" s="41"/>
      <c r="K126" s="41"/>
      <c r="L126" s="45"/>
      <c r="M126" s="308"/>
      <c r="N126" s="309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2339</v>
      </c>
      <c r="AU126" s="18" t="s">
        <v>89</v>
      </c>
    </row>
    <row r="127" s="2" customFormat="1" ht="14.4" customHeight="1">
      <c r="A127" s="39"/>
      <c r="B127" s="40"/>
      <c r="C127" s="286" t="s">
        <v>206</v>
      </c>
      <c r="D127" s="286" t="s">
        <v>312</v>
      </c>
      <c r="E127" s="287" t="s">
        <v>3199</v>
      </c>
      <c r="F127" s="288" t="s">
        <v>3200</v>
      </c>
      <c r="G127" s="289" t="s">
        <v>1337</v>
      </c>
      <c r="H127" s="290">
        <v>3</v>
      </c>
      <c r="I127" s="291"/>
      <c r="J127" s="292">
        <f>ROUND(I127*H127,2)</f>
        <v>0</v>
      </c>
      <c r="K127" s="293"/>
      <c r="L127" s="294"/>
      <c r="M127" s="295" t="s">
        <v>1</v>
      </c>
      <c r="N127" s="296" t="s">
        <v>44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233</v>
      </c>
      <c r="AT127" s="240" t="s">
        <v>312</v>
      </c>
      <c r="AU127" s="240" t="s">
        <v>89</v>
      </c>
      <c r="AY127" s="18" t="s">
        <v>170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87</v>
      </c>
      <c r="BK127" s="241">
        <f>ROUND(I127*H127,2)</f>
        <v>0</v>
      </c>
      <c r="BL127" s="18" t="s">
        <v>176</v>
      </c>
      <c r="BM127" s="240" t="s">
        <v>3201</v>
      </c>
    </row>
    <row r="128" s="2" customFormat="1">
      <c r="A128" s="39"/>
      <c r="B128" s="40"/>
      <c r="C128" s="41"/>
      <c r="D128" s="244" t="s">
        <v>2339</v>
      </c>
      <c r="E128" s="41"/>
      <c r="F128" s="306" t="s">
        <v>3202</v>
      </c>
      <c r="G128" s="41"/>
      <c r="H128" s="41"/>
      <c r="I128" s="307"/>
      <c r="J128" s="41"/>
      <c r="K128" s="41"/>
      <c r="L128" s="45"/>
      <c r="M128" s="308"/>
      <c r="N128" s="30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2339</v>
      </c>
      <c r="AU128" s="18" t="s">
        <v>89</v>
      </c>
    </row>
    <row r="129" s="2" customFormat="1" ht="14.4" customHeight="1">
      <c r="A129" s="39"/>
      <c r="B129" s="40"/>
      <c r="C129" s="286" t="s">
        <v>213</v>
      </c>
      <c r="D129" s="286" t="s">
        <v>312</v>
      </c>
      <c r="E129" s="287" t="s">
        <v>3203</v>
      </c>
      <c r="F129" s="288" t="s">
        <v>3204</v>
      </c>
      <c r="G129" s="289" t="s">
        <v>1337</v>
      </c>
      <c r="H129" s="290">
        <v>3</v>
      </c>
      <c r="I129" s="291"/>
      <c r="J129" s="292">
        <f>ROUND(I129*H129,2)</f>
        <v>0</v>
      </c>
      <c r="K129" s="293"/>
      <c r="L129" s="294"/>
      <c r="M129" s="295" t="s">
        <v>1</v>
      </c>
      <c r="N129" s="296" t="s">
        <v>44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233</v>
      </c>
      <c r="AT129" s="240" t="s">
        <v>312</v>
      </c>
      <c r="AU129" s="240" t="s">
        <v>89</v>
      </c>
      <c r="AY129" s="18" t="s">
        <v>170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87</v>
      </c>
      <c r="BK129" s="241">
        <f>ROUND(I129*H129,2)</f>
        <v>0</v>
      </c>
      <c r="BL129" s="18" t="s">
        <v>176</v>
      </c>
      <c r="BM129" s="240" t="s">
        <v>3205</v>
      </c>
    </row>
    <row r="130" s="2" customFormat="1">
      <c r="A130" s="39"/>
      <c r="B130" s="40"/>
      <c r="C130" s="41"/>
      <c r="D130" s="244" t="s">
        <v>2339</v>
      </c>
      <c r="E130" s="41"/>
      <c r="F130" s="306" t="s">
        <v>3206</v>
      </c>
      <c r="G130" s="41"/>
      <c r="H130" s="41"/>
      <c r="I130" s="307"/>
      <c r="J130" s="41"/>
      <c r="K130" s="41"/>
      <c r="L130" s="45"/>
      <c r="M130" s="308"/>
      <c r="N130" s="30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2339</v>
      </c>
      <c r="AU130" s="18" t="s">
        <v>89</v>
      </c>
    </row>
    <row r="131" s="2" customFormat="1" ht="14.4" customHeight="1">
      <c r="A131" s="39"/>
      <c r="B131" s="40"/>
      <c r="C131" s="286" t="s">
        <v>226</v>
      </c>
      <c r="D131" s="286" t="s">
        <v>312</v>
      </c>
      <c r="E131" s="287" t="s">
        <v>3207</v>
      </c>
      <c r="F131" s="288" t="s">
        <v>3208</v>
      </c>
      <c r="G131" s="289" t="s">
        <v>1337</v>
      </c>
      <c r="H131" s="290">
        <v>1</v>
      </c>
      <c r="I131" s="291"/>
      <c r="J131" s="292">
        <f>ROUND(I131*H131,2)</f>
        <v>0</v>
      </c>
      <c r="K131" s="293"/>
      <c r="L131" s="294"/>
      <c r="M131" s="295" t="s">
        <v>1</v>
      </c>
      <c r="N131" s="296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233</v>
      </c>
      <c r="AT131" s="240" t="s">
        <v>312</v>
      </c>
      <c r="AU131" s="240" t="s">
        <v>89</v>
      </c>
      <c r="AY131" s="18" t="s">
        <v>170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87</v>
      </c>
      <c r="BK131" s="241">
        <f>ROUND(I131*H131,2)</f>
        <v>0</v>
      </c>
      <c r="BL131" s="18" t="s">
        <v>176</v>
      </c>
      <c r="BM131" s="240" t="s">
        <v>3209</v>
      </c>
    </row>
    <row r="132" s="2" customFormat="1">
      <c r="A132" s="39"/>
      <c r="B132" s="40"/>
      <c r="C132" s="41"/>
      <c r="D132" s="244" t="s">
        <v>2339</v>
      </c>
      <c r="E132" s="41"/>
      <c r="F132" s="306" t="s">
        <v>3210</v>
      </c>
      <c r="G132" s="41"/>
      <c r="H132" s="41"/>
      <c r="I132" s="307"/>
      <c r="J132" s="41"/>
      <c r="K132" s="41"/>
      <c r="L132" s="45"/>
      <c r="M132" s="308"/>
      <c r="N132" s="30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2339</v>
      </c>
      <c r="AU132" s="18" t="s">
        <v>89</v>
      </c>
    </row>
    <row r="133" s="2" customFormat="1" ht="14.4" customHeight="1">
      <c r="A133" s="39"/>
      <c r="B133" s="40"/>
      <c r="C133" s="286" t="s">
        <v>233</v>
      </c>
      <c r="D133" s="286" t="s">
        <v>312</v>
      </c>
      <c r="E133" s="287" t="s">
        <v>3211</v>
      </c>
      <c r="F133" s="288" t="s">
        <v>3212</v>
      </c>
      <c r="G133" s="289" t="s">
        <v>1337</v>
      </c>
      <c r="H133" s="290">
        <v>1</v>
      </c>
      <c r="I133" s="291"/>
      <c r="J133" s="292">
        <f>ROUND(I133*H133,2)</f>
        <v>0</v>
      </c>
      <c r="K133" s="293"/>
      <c r="L133" s="294"/>
      <c r="M133" s="295" t="s">
        <v>1</v>
      </c>
      <c r="N133" s="296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233</v>
      </c>
      <c r="AT133" s="240" t="s">
        <v>312</v>
      </c>
      <c r="AU133" s="240" t="s">
        <v>89</v>
      </c>
      <c r="AY133" s="18" t="s">
        <v>170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176</v>
      </c>
      <c r="BM133" s="240" t="s">
        <v>3213</v>
      </c>
    </row>
    <row r="134" s="2" customFormat="1">
      <c r="A134" s="39"/>
      <c r="B134" s="40"/>
      <c r="C134" s="41"/>
      <c r="D134" s="244" t="s">
        <v>2339</v>
      </c>
      <c r="E134" s="41"/>
      <c r="F134" s="306" t="s">
        <v>3214</v>
      </c>
      <c r="G134" s="41"/>
      <c r="H134" s="41"/>
      <c r="I134" s="307"/>
      <c r="J134" s="41"/>
      <c r="K134" s="41"/>
      <c r="L134" s="45"/>
      <c r="M134" s="308"/>
      <c r="N134" s="30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2339</v>
      </c>
      <c r="AU134" s="18" t="s">
        <v>89</v>
      </c>
    </row>
    <row r="135" s="2" customFormat="1" ht="14.4" customHeight="1">
      <c r="A135" s="39"/>
      <c r="B135" s="40"/>
      <c r="C135" s="286" t="s">
        <v>240</v>
      </c>
      <c r="D135" s="286" t="s">
        <v>312</v>
      </c>
      <c r="E135" s="287" t="s">
        <v>3215</v>
      </c>
      <c r="F135" s="288" t="s">
        <v>3216</v>
      </c>
      <c r="G135" s="289" t="s">
        <v>1337</v>
      </c>
      <c r="H135" s="290">
        <v>1</v>
      </c>
      <c r="I135" s="291"/>
      <c r="J135" s="292">
        <f>ROUND(I135*H135,2)</f>
        <v>0</v>
      </c>
      <c r="K135" s="293"/>
      <c r="L135" s="294"/>
      <c r="M135" s="295" t="s">
        <v>1</v>
      </c>
      <c r="N135" s="296" t="s">
        <v>44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233</v>
      </c>
      <c r="AT135" s="240" t="s">
        <v>312</v>
      </c>
      <c r="AU135" s="240" t="s">
        <v>89</v>
      </c>
      <c r="AY135" s="18" t="s">
        <v>170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87</v>
      </c>
      <c r="BK135" s="241">
        <f>ROUND(I135*H135,2)</f>
        <v>0</v>
      </c>
      <c r="BL135" s="18" t="s">
        <v>176</v>
      </c>
      <c r="BM135" s="240" t="s">
        <v>3217</v>
      </c>
    </row>
    <row r="136" s="2" customFormat="1">
      <c r="A136" s="39"/>
      <c r="B136" s="40"/>
      <c r="C136" s="41"/>
      <c r="D136" s="244" t="s">
        <v>2339</v>
      </c>
      <c r="E136" s="41"/>
      <c r="F136" s="306" t="s">
        <v>3218</v>
      </c>
      <c r="G136" s="41"/>
      <c r="H136" s="41"/>
      <c r="I136" s="307"/>
      <c r="J136" s="41"/>
      <c r="K136" s="41"/>
      <c r="L136" s="45"/>
      <c r="M136" s="308"/>
      <c r="N136" s="30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2339</v>
      </c>
      <c r="AU136" s="18" t="s">
        <v>89</v>
      </c>
    </row>
    <row r="137" s="2" customFormat="1" ht="14.4" customHeight="1">
      <c r="A137" s="39"/>
      <c r="B137" s="40"/>
      <c r="C137" s="286" t="s">
        <v>247</v>
      </c>
      <c r="D137" s="286" t="s">
        <v>312</v>
      </c>
      <c r="E137" s="287" t="s">
        <v>3219</v>
      </c>
      <c r="F137" s="288" t="s">
        <v>3220</v>
      </c>
      <c r="G137" s="289" t="s">
        <v>1337</v>
      </c>
      <c r="H137" s="290">
        <v>1</v>
      </c>
      <c r="I137" s="291"/>
      <c r="J137" s="292">
        <f>ROUND(I137*H137,2)</f>
        <v>0</v>
      </c>
      <c r="K137" s="293"/>
      <c r="L137" s="294"/>
      <c r="M137" s="295" t="s">
        <v>1</v>
      </c>
      <c r="N137" s="296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233</v>
      </c>
      <c r="AT137" s="240" t="s">
        <v>312</v>
      </c>
      <c r="AU137" s="240" t="s">
        <v>89</v>
      </c>
      <c r="AY137" s="18" t="s">
        <v>170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176</v>
      </c>
      <c r="BM137" s="240" t="s">
        <v>3221</v>
      </c>
    </row>
    <row r="138" s="2" customFormat="1">
      <c r="A138" s="39"/>
      <c r="B138" s="40"/>
      <c r="C138" s="41"/>
      <c r="D138" s="244" t="s">
        <v>2339</v>
      </c>
      <c r="E138" s="41"/>
      <c r="F138" s="306" t="s">
        <v>3222</v>
      </c>
      <c r="G138" s="41"/>
      <c r="H138" s="41"/>
      <c r="I138" s="307"/>
      <c r="J138" s="41"/>
      <c r="K138" s="41"/>
      <c r="L138" s="45"/>
      <c r="M138" s="308"/>
      <c r="N138" s="30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2339</v>
      </c>
      <c r="AU138" s="18" t="s">
        <v>89</v>
      </c>
    </row>
    <row r="139" s="2" customFormat="1" ht="14.4" customHeight="1">
      <c r="A139" s="39"/>
      <c r="B139" s="40"/>
      <c r="C139" s="286" t="s">
        <v>251</v>
      </c>
      <c r="D139" s="286" t="s">
        <v>312</v>
      </c>
      <c r="E139" s="287" t="s">
        <v>3223</v>
      </c>
      <c r="F139" s="288" t="s">
        <v>3224</v>
      </c>
      <c r="G139" s="289" t="s">
        <v>1337</v>
      </c>
      <c r="H139" s="290">
        <v>1</v>
      </c>
      <c r="I139" s="291"/>
      <c r="J139" s="292">
        <f>ROUND(I139*H139,2)</f>
        <v>0</v>
      </c>
      <c r="K139" s="293"/>
      <c r="L139" s="294"/>
      <c r="M139" s="295" t="s">
        <v>1</v>
      </c>
      <c r="N139" s="296" t="s">
        <v>44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233</v>
      </c>
      <c r="AT139" s="240" t="s">
        <v>312</v>
      </c>
      <c r="AU139" s="240" t="s">
        <v>89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176</v>
      </c>
      <c r="BM139" s="240" t="s">
        <v>3225</v>
      </c>
    </row>
    <row r="140" s="2" customFormat="1">
      <c r="A140" s="39"/>
      <c r="B140" s="40"/>
      <c r="C140" s="41"/>
      <c r="D140" s="244" t="s">
        <v>2339</v>
      </c>
      <c r="E140" s="41"/>
      <c r="F140" s="306" t="s">
        <v>3226</v>
      </c>
      <c r="G140" s="41"/>
      <c r="H140" s="41"/>
      <c r="I140" s="307"/>
      <c r="J140" s="41"/>
      <c r="K140" s="41"/>
      <c r="L140" s="45"/>
      <c r="M140" s="308"/>
      <c r="N140" s="30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2339</v>
      </c>
      <c r="AU140" s="18" t="s">
        <v>89</v>
      </c>
    </row>
    <row r="141" s="2" customFormat="1" ht="14.4" customHeight="1">
      <c r="A141" s="39"/>
      <c r="B141" s="40"/>
      <c r="C141" s="286" t="s">
        <v>255</v>
      </c>
      <c r="D141" s="286" t="s">
        <v>312</v>
      </c>
      <c r="E141" s="287" t="s">
        <v>3227</v>
      </c>
      <c r="F141" s="288" t="s">
        <v>3228</v>
      </c>
      <c r="G141" s="289" t="s">
        <v>1337</v>
      </c>
      <c r="H141" s="290">
        <v>3</v>
      </c>
      <c r="I141" s="291"/>
      <c r="J141" s="292">
        <f>ROUND(I141*H141,2)</f>
        <v>0</v>
      </c>
      <c r="K141" s="293"/>
      <c r="L141" s="294"/>
      <c r="M141" s="295" t="s">
        <v>1</v>
      </c>
      <c r="N141" s="296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233</v>
      </c>
      <c r="AT141" s="240" t="s">
        <v>312</v>
      </c>
      <c r="AU141" s="240" t="s">
        <v>89</v>
      </c>
      <c r="AY141" s="18" t="s">
        <v>170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176</v>
      </c>
      <c r="BM141" s="240" t="s">
        <v>3229</v>
      </c>
    </row>
    <row r="142" s="2" customFormat="1">
      <c r="A142" s="39"/>
      <c r="B142" s="40"/>
      <c r="C142" s="41"/>
      <c r="D142" s="244" t="s">
        <v>2339</v>
      </c>
      <c r="E142" s="41"/>
      <c r="F142" s="306" t="s">
        <v>3230</v>
      </c>
      <c r="G142" s="41"/>
      <c r="H142" s="41"/>
      <c r="I142" s="307"/>
      <c r="J142" s="41"/>
      <c r="K142" s="41"/>
      <c r="L142" s="45"/>
      <c r="M142" s="308"/>
      <c r="N142" s="30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2339</v>
      </c>
      <c r="AU142" s="18" t="s">
        <v>89</v>
      </c>
    </row>
    <row r="143" s="2" customFormat="1" ht="14.4" customHeight="1">
      <c r="A143" s="39"/>
      <c r="B143" s="40"/>
      <c r="C143" s="286" t="s">
        <v>260</v>
      </c>
      <c r="D143" s="286" t="s">
        <v>312</v>
      </c>
      <c r="E143" s="287" t="s">
        <v>3231</v>
      </c>
      <c r="F143" s="288" t="s">
        <v>3232</v>
      </c>
      <c r="G143" s="289" t="s">
        <v>1337</v>
      </c>
      <c r="H143" s="290">
        <v>3</v>
      </c>
      <c r="I143" s="291"/>
      <c r="J143" s="292">
        <f>ROUND(I143*H143,2)</f>
        <v>0</v>
      </c>
      <c r="K143" s="293"/>
      <c r="L143" s="294"/>
      <c r="M143" s="295" t="s">
        <v>1</v>
      </c>
      <c r="N143" s="296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233</v>
      </c>
      <c r="AT143" s="240" t="s">
        <v>312</v>
      </c>
      <c r="AU143" s="240" t="s">
        <v>89</v>
      </c>
      <c r="AY143" s="18" t="s">
        <v>170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176</v>
      </c>
      <c r="BM143" s="240" t="s">
        <v>3233</v>
      </c>
    </row>
    <row r="144" s="2" customFormat="1">
      <c r="A144" s="39"/>
      <c r="B144" s="40"/>
      <c r="C144" s="41"/>
      <c r="D144" s="244" t="s">
        <v>2339</v>
      </c>
      <c r="E144" s="41"/>
      <c r="F144" s="306" t="s">
        <v>3234</v>
      </c>
      <c r="G144" s="41"/>
      <c r="H144" s="41"/>
      <c r="I144" s="307"/>
      <c r="J144" s="41"/>
      <c r="K144" s="41"/>
      <c r="L144" s="45"/>
      <c r="M144" s="308"/>
      <c r="N144" s="309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2339</v>
      </c>
      <c r="AU144" s="18" t="s">
        <v>89</v>
      </c>
    </row>
    <row r="145" s="2" customFormat="1" ht="14.4" customHeight="1">
      <c r="A145" s="39"/>
      <c r="B145" s="40"/>
      <c r="C145" s="286" t="s">
        <v>264</v>
      </c>
      <c r="D145" s="286" t="s">
        <v>312</v>
      </c>
      <c r="E145" s="287" t="s">
        <v>3235</v>
      </c>
      <c r="F145" s="288" t="s">
        <v>3236</v>
      </c>
      <c r="G145" s="289" t="s">
        <v>1337</v>
      </c>
      <c r="H145" s="290">
        <v>1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233</v>
      </c>
      <c r="AT145" s="240" t="s">
        <v>312</v>
      </c>
      <c r="AU145" s="240" t="s">
        <v>89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176</v>
      </c>
      <c r="BM145" s="240" t="s">
        <v>3237</v>
      </c>
    </row>
    <row r="146" s="2" customFormat="1">
      <c r="A146" s="39"/>
      <c r="B146" s="40"/>
      <c r="C146" s="41"/>
      <c r="D146" s="244" t="s">
        <v>2339</v>
      </c>
      <c r="E146" s="41"/>
      <c r="F146" s="306" t="s">
        <v>3238</v>
      </c>
      <c r="G146" s="41"/>
      <c r="H146" s="41"/>
      <c r="I146" s="307"/>
      <c r="J146" s="41"/>
      <c r="K146" s="41"/>
      <c r="L146" s="45"/>
      <c r="M146" s="308"/>
      <c r="N146" s="30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2339</v>
      </c>
      <c r="AU146" s="18" t="s">
        <v>89</v>
      </c>
    </row>
    <row r="147" s="2" customFormat="1" ht="14.4" customHeight="1">
      <c r="A147" s="39"/>
      <c r="B147" s="40"/>
      <c r="C147" s="286" t="s">
        <v>8</v>
      </c>
      <c r="D147" s="286" t="s">
        <v>312</v>
      </c>
      <c r="E147" s="287" t="s">
        <v>3239</v>
      </c>
      <c r="F147" s="288" t="s">
        <v>3240</v>
      </c>
      <c r="G147" s="289" t="s">
        <v>1337</v>
      </c>
      <c r="H147" s="290">
        <v>1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233</v>
      </c>
      <c r="AT147" s="240" t="s">
        <v>312</v>
      </c>
      <c r="AU147" s="240" t="s">
        <v>89</v>
      </c>
      <c r="AY147" s="18" t="s">
        <v>170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176</v>
      </c>
      <c r="BM147" s="240" t="s">
        <v>3241</v>
      </c>
    </row>
    <row r="148" s="2" customFormat="1">
      <c r="A148" s="39"/>
      <c r="B148" s="40"/>
      <c r="C148" s="41"/>
      <c r="D148" s="244" t="s">
        <v>2339</v>
      </c>
      <c r="E148" s="41"/>
      <c r="F148" s="306" t="s">
        <v>3242</v>
      </c>
      <c r="G148" s="41"/>
      <c r="H148" s="41"/>
      <c r="I148" s="307"/>
      <c r="J148" s="41"/>
      <c r="K148" s="41"/>
      <c r="L148" s="45"/>
      <c r="M148" s="308"/>
      <c r="N148" s="30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2339</v>
      </c>
      <c r="AU148" s="18" t="s">
        <v>89</v>
      </c>
    </row>
    <row r="149" s="2" customFormat="1" ht="14.4" customHeight="1">
      <c r="A149" s="39"/>
      <c r="B149" s="40"/>
      <c r="C149" s="286" t="s">
        <v>273</v>
      </c>
      <c r="D149" s="286" t="s">
        <v>312</v>
      </c>
      <c r="E149" s="287" t="s">
        <v>3243</v>
      </c>
      <c r="F149" s="288" t="s">
        <v>3244</v>
      </c>
      <c r="G149" s="289" t="s">
        <v>1337</v>
      </c>
      <c r="H149" s="290">
        <v>1</v>
      </c>
      <c r="I149" s="291"/>
      <c r="J149" s="292">
        <f>ROUND(I149*H149,2)</f>
        <v>0</v>
      </c>
      <c r="K149" s="293"/>
      <c r="L149" s="294"/>
      <c r="M149" s="295" t="s">
        <v>1</v>
      </c>
      <c r="N149" s="296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233</v>
      </c>
      <c r="AT149" s="240" t="s">
        <v>312</v>
      </c>
      <c r="AU149" s="240" t="s">
        <v>89</v>
      </c>
      <c r="AY149" s="18" t="s">
        <v>170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176</v>
      </c>
      <c r="BM149" s="240" t="s">
        <v>3245</v>
      </c>
    </row>
    <row r="150" s="2" customFormat="1">
      <c r="A150" s="39"/>
      <c r="B150" s="40"/>
      <c r="C150" s="41"/>
      <c r="D150" s="244" t="s">
        <v>2339</v>
      </c>
      <c r="E150" s="41"/>
      <c r="F150" s="306" t="s">
        <v>3246</v>
      </c>
      <c r="G150" s="41"/>
      <c r="H150" s="41"/>
      <c r="I150" s="307"/>
      <c r="J150" s="41"/>
      <c r="K150" s="41"/>
      <c r="L150" s="45"/>
      <c r="M150" s="308"/>
      <c r="N150" s="309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2339</v>
      </c>
      <c r="AU150" s="18" t="s">
        <v>89</v>
      </c>
    </row>
    <row r="151" s="2" customFormat="1" ht="14.4" customHeight="1">
      <c r="A151" s="39"/>
      <c r="B151" s="40"/>
      <c r="C151" s="286" t="s">
        <v>277</v>
      </c>
      <c r="D151" s="286" t="s">
        <v>312</v>
      </c>
      <c r="E151" s="287" t="s">
        <v>3247</v>
      </c>
      <c r="F151" s="288" t="s">
        <v>3248</v>
      </c>
      <c r="G151" s="289" t="s">
        <v>1337</v>
      </c>
      <c r="H151" s="290">
        <v>2</v>
      </c>
      <c r="I151" s="291"/>
      <c r="J151" s="292">
        <f>ROUND(I151*H151,2)</f>
        <v>0</v>
      </c>
      <c r="K151" s="293"/>
      <c r="L151" s="294"/>
      <c r="M151" s="295" t="s">
        <v>1</v>
      </c>
      <c r="N151" s="296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233</v>
      </c>
      <c r="AT151" s="240" t="s">
        <v>312</v>
      </c>
      <c r="AU151" s="240" t="s">
        <v>89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176</v>
      </c>
      <c r="BM151" s="240" t="s">
        <v>3249</v>
      </c>
    </row>
    <row r="152" s="2" customFormat="1">
      <c r="A152" s="39"/>
      <c r="B152" s="40"/>
      <c r="C152" s="41"/>
      <c r="D152" s="244" t="s">
        <v>2339</v>
      </c>
      <c r="E152" s="41"/>
      <c r="F152" s="306" t="s">
        <v>3250</v>
      </c>
      <c r="G152" s="41"/>
      <c r="H152" s="41"/>
      <c r="I152" s="307"/>
      <c r="J152" s="41"/>
      <c r="K152" s="41"/>
      <c r="L152" s="45"/>
      <c r="M152" s="308"/>
      <c r="N152" s="30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2339</v>
      </c>
      <c r="AU152" s="18" t="s">
        <v>89</v>
      </c>
    </row>
    <row r="153" s="2" customFormat="1" ht="14.4" customHeight="1">
      <c r="A153" s="39"/>
      <c r="B153" s="40"/>
      <c r="C153" s="286" t="s">
        <v>287</v>
      </c>
      <c r="D153" s="286" t="s">
        <v>312</v>
      </c>
      <c r="E153" s="287" t="s">
        <v>3251</v>
      </c>
      <c r="F153" s="288" t="s">
        <v>3252</v>
      </c>
      <c r="G153" s="289" t="s">
        <v>1337</v>
      </c>
      <c r="H153" s="290">
        <v>1</v>
      </c>
      <c r="I153" s="291"/>
      <c r="J153" s="292">
        <f>ROUND(I153*H153,2)</f>
        <v>0</v>
      </c>
      <c r="K153" s="293"/>
      <c r="L153" s="294"/>
      <c r="M153" s="295" t="s">
        <v>1</v>
      </c>
      <c r="N153" s="296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233</v>
      </c>
      <c r="AT153" s="240" t="s">
        <v>312</v>
      </c>
      <c r="AU153" s="240" t="s">
        <v>89</v>
      </c>
      <c r="AY153" s="18" t="s">
        <v>170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176</v>
      </c>
      <c r="BM153" s="240" t="s">
        <v>3253</v>
      </c>
    </row>
    <row r="154" s="2" customFormat="1">
      <c r="A154" s="39"/>
      <c r="B154" s="40"/>
      <c r="C154" s="41"/>
      <c r="D154" s="244" t="s">
        <v>2339</v>
      </c>
      <c r="E154" s="41"/>
      <c r="F154" s="306" t="s">
        <v>3254</v>
      </c>
      <c r="G154" s="41"/>
      <c r="H154" s="41"/>
      <c r="I154" s="307"/>
      <c r="J154" s="41"/>
      <c r="K154" s="41"/>
      <c r="L154" s="45"/>
      <c r="M154" s="308"/>
      <c r="N154" s="30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2339</v>
      </c>
      <c r="AU154" s="18" t="s">
        <v>89</v>
      </c>
    </row>
    <row r="155" s="2" customFormat="1" ht="14.4" customHeight="1">
      <c r="A155" s="39"/>
      <c r="B155" s="40"/>
      <c r="C155" s="286" t="s">
        <v>293</v>
      </c>
      <c r="D155" s="286" t="s">
        <v>312</v>
      </c>
      <c r="E155" s="287" t="s">
        <v>3255</v>
      </c>
      <c r="F155" s="288" t="s">
        <v>3256</v>
      </c>
      <c r="G155" s="289" t="s">
        <v>1337</v>
      </c>
      <c r="H155" s="290">
        <v>1</v>
      </c>
      <c r="I155" s="291"/>
      <c r="J155" s="292">
        <f>ROUND(I155*H155,2)</f>
        <v>0</v>
      </c>
      <c r="K155" s="293"/>
      <c r="L155" s="294"/>
      <c r="M155" s="295" t="s">
        <v>1</v>
      </c>
      <c r="N155" s="296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233</v>
      </c>
      <c r="AT155" s="240" t="s">
        <v>312</v>
      </c>
      <c r="AU155" s="240" t="s">
        <v>89</v>
      </c>
      <c r="AY155" s="18" t="s">
        <v>170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176</v>
      </c>
      <c r="BM155" s="240" t="s">
        <v>3257</v>
      </c>
    </row>
    <row r="156" s="2" customFormat="1">
      <c r="A156" s="39"/>
      <c r="B156" s="40"/>
      <c r="C156" s="41"/>
      <c r="D156" s="244" t="s">
        <v>2339</v>
      </c>
      <c r="E156" s="41"/>
      <c r="F156" s="306" t="s">
        <v>3258</v>
      </c>
      <c r="G156" s="41"/>
      <c r="H156" s="41"/>
      <c r="I156" s="307"/>
      <c r="J156" s="41"/>
      <c r="K156" s="41"/>
      <c r="L156" s="45"/>
      <c r="M156" s="308"/>
      <c r="N156" s="309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2339</v>
      </c>
      <c r="AU156" s="18" t="s">
        <v>89</v>
      </c>
    </row>
    <row r="157" s="2" customFormat="1" ht="14.4" customHeight="1">
      <c r="A157" s="39"/>
      <c r="B157" s="40"/>
      <c r="C157" s="286" t="s">
        <v>299</v>
      </c>
      <c r="D157" s="286" t="s">
        <v>312</v>
      </c>
      <c r="E157" s="287" t="s">
        <v>3259</v>
      </c>
      <c r="F157" s="288" t="s">
        <v>3260</v>
      </c>
      <c r="G157" s="289" t="s">
        <v>1337</v>
      </c>
      <c r="H157" s="290">
        <v>1</v>
      </c>
      <c r="I157" s="291"/>
      <c r="J157" s="292">
        <f>ROUND(I157*H157,2)</f>
        <v>0</v>
      </c>
      <c r="K157" s="293"/>
      <c r="L157" s="294"/>
      <c r="M157" s="295" t="s">
        <v>1</v>
      </c>
      <c r="N157" s="296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233</v>
      </c>
      <c r="AT157" s="240" t="s">
        <v>312</v>
      </c>
      <c r="AU157" s="240" t="s">
        <v>89</v>
      </c>
      <c r="AY157" s="18" t="s">
        <v>170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176</v>
      </c>
      <c r="BM157" s="240" t="s">
        <v>3261</v>
      </c>
    </row>
    <row r="158" s="2" customFormat="1">
      <c r="A158" s="39"/>
      <c r="B158" s="40"/>
      <c r="C158" s="41"/>
      <c r="D158" s="244" t="s">
        <v>2339</v>
      </c>
      <c r="E158" s="41"/>
      <c r="F158" s="306" t="s">
        <v>3262</v>
      </c>
      <c r="G158" s="41"/>
      <c r="H158" s="41"/>
      <c r="I158" s="307"/>
      <c r="J158" s="41"/>
      <c r="K158" s="41"/>
      <c r="L158" s="45"/>
      <c r="M158" s="308"/>
      <c r="N158" s="30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2339</v>
      </c>
      <c r="AU158" s="18" t="s">
        <v>89</v>
      </c>
    </row>
    <row r="159" s="2" customFormat="1" ht="14.4" customHeight="1">
      <c r="A159" s="39"/>
      <c r="B159" s="40"/>
      <c r="C159" s="286" t="s">
        <v>7</v>
      </c>
      <c r="D159" s="286" t="s">
        <v>312</v>
      </c>
      <c r="E159" s="287" t="s">
        <v>3263</v>
      </c>
      <c r="F159" s="288" t="s">
        <v>3264</v>
      </c>
      <c r="G159" s="289" t="s">
        <v>1337</v>
      </c>
      <c r="H159" s="290">
        <v>1</v>
      </c>
      <c r="I159" s="291"/>
      <c r="J159" s="292">
        <f>ROUND(I159*H159,2)</f>
        <v>0</v>
      </c>
      <c r="K159" s="293"/>
      <c r="L159" s="294"/>
      <c r="M159" s="295" t="s">
        <v>1</v>
      </c>
      <c r="N159" s="296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233</v>
      </c>
      <c r="AT159" s="240" t="s">
        <v>312</v>
      </c>
      <c r="AU159" s="240" t="s">
        <v>89</v>
      </c>
      <c r="AY159" s="18" t="s">
        <v>170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176</v>
      </c>
      <c r="BM159" s="240" t="s">
        <v>3265</v>
      </c>
    </row>
    <row r="160" s="2" customFormat="1">
      <c r="A160" s="39"/>
      <c r="B160" s="40"/>
      <c r="C160" s="41"/>
      <c r="D160" s="244" t="s">
        <v>2339</v>
      </c>
      <c r="E160" s="41"/>
      <c r="F160" s="306" t="s">
        <v>3266</v>
      </c>
      <c r="G160" s="41"/>
      <c r="H160" s="41"/>
      <c r="I160" s="307"/>
      <c r="J160" s="41"/>
      <c r="K160" s="41"/>
      <c r="L160" s="45"/>
      <c r="M160" s="308"/>
      <c r="N160" s="309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2339</v>
      </c>
      <c r="AU160" s="18" t="s">
        <v>89</v>
      </c>
    </row>
    <row r="161" s="2" customFormat="1" ht="14.4" customHeight="1">
      <c r="A161" s="39"/>
      <c r="B161" s="40"/>
      <c r="C161" s="286" t="s">
        <v>311</v>
      </c>
      <c r="D161" s="286" t="s">
        <v>312</v>
      </c>
      <c r="E161" s="287" t="s">
        <v>3267</v>
      </c>
      <c r="F161" s="288" t="s">
        <v>3264</v>
      </c>
      <c r="G161" s="289" t="s">
        <v>1337</v>
      </c>
      <c r="H161" s="290">
        <v>3</v>
      </c>
      <c r="I161" s="291"/>
      <c r="J161" s="292">
        <f>ROUND(I161*H161,2)</f>
        <v>0</v>
      </c>
      <c r="K161" s="293"/>
      <c r="L161" s="294"/>
      <c r="M161" s="295" t="s">
        <v>1</v>
      </c>
      <c r="N161" s="296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233</v>
      </c>
      <c r="AT161" s="240" t="s">
        <v>312</v>
      </c>
      <c r="AU161" s="240" t="s">
        <v>89</v>
      </c>
      <c r="AY161" s="18" t="s">
        <v>170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87</v>
      </c>
      <c r="BK161" s="241">
        <f>ROUND(I161*H161,2)</f>
        <v>0</v>
      </c>
      <c r="BL161" s="18" t="s">
        <v>176</v>
      </c>
      <c r="BM161" s="240" t="s">
        <v>3268</v>
      </c>
    </row>
    <row r="162" s="2" customFormat="1">
      <c r="A162" s="39"/>
      <c r="B162" s="40"/>
      <c r="C162" s="41"/>
      <c r="D162" s="244" t="s">
        <v>2339</v>
      </c>
      <c r="E162" s="41"/>
      <c r="F162" s="306" t="s">
        <v>3269</v>
      </c>
      <c r="G162" s="41"/>
      <c r="H162" s="41"/>
      <c r="I162" s="307"/>
      <c r="J162" s="41"/>
      <c r="K162" s="41"/>
      <c r="L162" s="45"/>
      <c r="M162" s="308"/>
      <c r="N162" s="30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2339</v>
      </c>
      <c r="AU162" s="18" t="s">
        <v>89</v>
      </c>
    </row>
    <row r="163" s="2" customFormat="1" ht="14.4" customHeight="1">
      <c r="A163" s="39"/>
      <c r="B163" s="40"/>
      <c r="C163" s="286" t="s">
        <v>317</v>
      </c>
      <c r="D163" s="286" t="s">
        <v>312</v>
      </c>
      <c r="E163" s="287" t="s">
        <v>3270</v>
      </c>
      <c r="F163" s="288" t="s">
        <v>3271</v>
      </c>
      <c r="G163" s="289" t="s">
        <v>1337</v>
      </c>
      <c r="H163" s="290">
        <v>45</v>
      </c>
      <c r="I163" s="291"/>
      <c r="J163" s="292">
        <f>ROUND(I163*H163,2)</f>
        <v>0</v>
      </c>
      <c r="K163" s="293"/>
      <c r="L163" s="294"/>
      <c r="M163" s="295" t="s">
        <v>1</v>
      </c>
      <c r="N163" s="296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233</v>
      </c>
      <c r="AT163" s="240" t="s">
        <v>312</v>
      </c>
      <c r="AU163" s="240" t="s">
        <v>89</v>
      </c>
      <c r="AY163" s="18" t="s">
        <v>170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176</v>
      </c>
      <c r="BM163" s="240" t="s">
        <v>3272</v>
      </c>
    </row>
    <row r="164" s="2" customFormat="1">
      <c r="A164" s="39"/>
      <c r="B164" s="40"/>
      <c r="C164" s="41"/>
      <c r="D164" s="244" t="s">
        <v>2339</v>
      </c>
      <c r="E164" s="41"/>
      <c r="F164" s="306" t="s">
        <v>3273</v>
      </c>
      <c r="G164" s="41"/>
      <c r="H164" s="41"/>
      <c r="I164" s="307"/>
      <c r="J164" s="41"/>
      <c r="K164" s="41"/>
      <c r="L164" s="45"/>
      <c r="M164" s="308"/>
      <c r="N164" s="30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2339</v>
      </c>
      <c r="AU164" s="18" t="s">
        <v>89</v>
      </c>
    </row>
    <row r="165" s="2" customFormat="1" ht="14.4" customHeight="1">
      <c r="A165" s="39"/>
      <c r="B165" s="40"/>
      <c r="C165" s="286" t="s">
        <v>322</v>
      </c>
      <c r="D165" s="286" t="s">
        <v>312</v>
      </c>
      <c r="E165" s="287" t="s">
        <v>3274</v>
      </c>
      <c r="F165" s="288" t="s">
        <v>3275</v>
      </c>
      <c r="G165" s="289" t="s">
        <v>1337</v>
      </c>
      <c r="H165" s="290">
        <v>2</v>
      </c>
      <c r="I165" s="291"/>
      <c r="J165" s="292">
        <f>ROUND(I165*H165,2)</f>
        <v>0</v>
      </c>
      <c r="K165" s="293"/>
      <c r="L165" s="294"/>
      <c r="M165" s="295" t="s">
        <v>1</v>
      </c>
      <c r="N165" s="296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233</v>
      </c>
      <c r="AT165" s="240" t="s">
        <v>312</v>
      </c>
      <c r="AU165" s="240" t="s">
        <v>89</v>
      </c>
      <c r="AY165" s="18" t="s">
        <v>170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176</v>
      </c>
      <c r="BM165" s="240" t="s">
        <v>3276</v>
      </c>
    </row>
    <row r="166" s="2" customFormat="1">
      <c r="A166" s="39"/>
      <c r="B166" s="40"/>
      <c r="C166" s="41"/>
      <c r="D166" s="244" t="s">
        <v>2339</v>
      </c>
      <c r="E166" s="41"/>
      <c r="F166" s="306" t="s">
        <v>3277</v>
      </c>
      <c r="G166" s="41"/>
      <c r="H166" s="41"/>
      <c r="I166" s="307"/>
      <c r="J166" s="41"/>
      <c r="K166" s="41"/>
      <c r="L166" s="45"/>
      <c r="M166" s="308"/>
      <c r="N166" s="309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2339</v>
      </c>
      <c r="AU166" s="18" t="s">
        <v>89</v>
      </c>
    </row>
    <row r="167" s="2" customFormat="1" ht="14.4" customHeight="1">
      <c r="A167" s="39"/>
      <c r="B167" s="40"/>
      <c r="C167" s="286" t="s">
        <v>326</v>
      </c>
      <c r="D167" s="286" t="s">
        <v>312</v>
      </c>
      <c r="E167" s="287" t="s">
        <v>3278</v>
      </c>
      <c r="F167" s="288" t="s">
        <v>3279</v>
      </c>
      <c r="G167" s="289" t="s">
        <v>352</v>
      </c>
      <c r="H167" s="290">
        <v>9</v>
      </c>
      <c r="I167" s="291"/>
      <c r="J167" s="292">
        <f>ROUND(I167*H167,2)</f>
        <v>0</v>
      </c>
      <c r="K167" s="293"/>
      <c r="L167" s="294"/>
      <c r="M167" s="295" t="s">
        <v>1</v>
      </c>
      <c r="N167" s="296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233</v>
      </c>
      <c r="AT167" s="240" t="s">
        <v>312</v>
      </c>
      <c r="AU167" s="240" t="s">
        <v>89</v>
      </c>
      <c r="AY167" s="18" t="s">
        <v>170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176</v>
      </c>
      <c r="BM167" s="240" t="s">
        <v>3280</v>
      </c>
    </row>
    <row r="168" s="2" customFormat="1">
      <c r="A168" s="39"/>
      <c r="B168" s="40"/>
      <c r="C168" s="41"/>
      <c r="D168" s="244" t="s">
        <v>2339</v>
      </c>
      <c r="E168" s="41"/>
      <c r="F168" s="306" t="s">
        <v>3281</v>
      </c>
      <c r="G168" s="41"/>
      <c r="H168" s="41"/>
      <c r="I168" s="307"/>
      <c r="J168" s="41"/>
      <c r="K168" s="41"/>
      <c r="L168" s="45"/>
      <c r="M168" s="308"/>
      <c r="N168" s="30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2339</v>
      </c>
      <c r="AU168" s="18" t="s">
        <v>89</v>
      </c>
    </row>
    <row r="169" s="2" customFormat="1" ht="14.4" customHeight="1">
      <c r="A169" s="39"/>
      <c r="B169" s="40"/>
      <c r="C169" s="286" t="s">
        <v>333</v>
      </c>
      <c r="D169" s="286" t="s">
        <v>312</v>
      </c>
      <c r="E169" s="287" t="s">
        <v>3282</v>
      </c>
      <c r="F169" s="288" t="s">
        <v>3279</v>
      </c>
      <c r="G169" s="289" t="s">
        <v>352</v>
      </c>
      <c r="H169" s="290">
        <v>1</v>
      </c>
      <c r="I169" s="291"/>
      <c r="J169" s="292">
        <f>ROUND(I169*H169,2)</f>
        <v>0</v>
      </c>
      <c r="K169" s="293"/>
      <c r="L169" s="294"/>
      <c r="M169" s="295" t="s">
        <v>1</v>
      </c>
      <c r="N169" s="296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233</v>
      </c>
      <c r="AT169" s="240" t="s">
        <v>312</v>
      </c>
      <c r="AU169" s="240" t="s">
        <v>89</v>
      </c>
      <c r="AY169" s="18" t="s">
        <v>170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176</v>
      </c>
      <c r="BM169" s="240" t="s">
        <v>3283</v>
      </c>
    </row>
    <row r="170" s="2" customFormat="1">
      <c r="A170" s="39"/>
      <c r="B170" s="40"/>
      <c r="C170" s="41"/>
      <c r="D170" s="244" t="s">
        <v>2339</v>
      </c>
      <c r="E170" s="41"/>
      <c r="F170" s="306" t="s">
        <v>3284</v>
      </c>
      <c r="G170" s="41"/>
      <c r="H170" s="41"/>
      <c r="I170" s="307"/>
      <c r="J170" s="41"/>
      <c r="K170" s="41"/>
      <c r="L170" s="45"/>
      <c r="M170" s="308"/>
      <c r="N170" s="30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2339</v>
      </c>
      <c r="AU170" s="18" t="s">
        <v>89</v>
      </c>
    </row>
    <row r="171" s="2" customFormat="1" ht="14.4" customHeight="1">
      <c r="A171" s="39"/>
      <c r="B171" s="40"/>
      <c r="C171" s="286" t="s">
        <v>339</v>
      </c>
      <c r="D171" s="286" t="s">
        <v>312</v>
      </c>
      <c r="E171" s="287" t="s">
        <v>3285</v>
      </c>
      <c r="F171" s="288" t="s">
        <v>3286</v>
      </c>
      <c r="G171" s="289" t="s">
        <v>352</v>
      </c>
      <c r="H171" s="290">
        <v>1</v>
      </c>
      <c r="I171" s="291"/>
      <c r="J171" s="292">
        <f>ROUND(I171*H171,2)</f>
        <v>0</v>
      </c>
      <c r="K171" s="293"/>
      <c r="L171" s="294"/>
      <c r="M171" s="295" t="s">
        <v>1</v>
      </c>
      <c r="N171" s="296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233</v>
      </c>
      <c r="AT171" s="240" t="s">
        <v>312</v>
      </c>
      <c r="AU171" s="240" t="s">
        <v>89</v>
      </c>
      <c r="AY171" s="18" t="s">
        <v>170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176</v>
      </c>
      <c r="BM171" s="240" t="s">
        <v>3287</v>
      </c>
    </row>
    <row r="172" s="2" customFormat="1">
      <c r="A172" s="39"/>
      <c r="B172" s="40"/>
      <c r="C172" s="41"/>
      <c r="D172" s="244" t="s">
        <v>2339</v>
      </c>
      <c r="E172" s="41"/>
      <c r="F172" s="306" t="s">
        <v>3288</v>
      </c>
      <c r="G172" s="41"/>
      <c r="H172" s="41"/>
      <c r="I172" s="307"/>
      <c r="J172" s="41"/>
      <c r="K172" s="41"/>
      <c r="L172" s="45"/>
      <c r="M172" s="308"/>
      <c r="N172" s="309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2339</v>
      </c>
      <c r="AU172" s="18" t="s">
        <v>89</v>
      </c>
    </row>
    <row r="173" s="2" customFormat="1" ht="14.4" customHeight="1">
      <c r="A173" s="39"/>
      <c r="B173" s="40"/>
      <c r="C173" s="286" t="s">
        <v>344</v>
      </c>
      <c r="D173" s="286" t="s">
        <v>312</v>
      </c>
      <c r="E173" s="287" t="s">
        <v>3289</v>
      </c>
      <c r="F173" s="288" t="s">
        <v>3290</v>
      </c>
      <c r="G173" s="289" t="s">
        <v>1337</v>
      </c>
      <c r="H173" s="290">
        <v>1</v>
      </c>
      <c r="I173" s="291"/>
      <c r="J173" s="292">
        <f>ROUND(I173*H173,2)</f>
        <v>0</v>
      </c>
      <c r="K173" s="293"/>
      <c r="L173" s="294"/>
      <c r="M173" s="295" t="s">
        <v>1</v>
      </c>
      <c r="N173" s="296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233</v>
      </c>
      <c r="AT173" s="240" t="s">
        <v>312</v>
      </c>
      <c r="AU173" s="240" t="s">
        <v>89</v>
      </c>
      <c r="AY173" s="18" t="s">
        <v>170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176</v>
      </c>
      <c r="BM173" s="240" t="s">
        <v>3291</v>
      </c>
    </row>
    <row r="174" s="2" customFormat="1">
      <c r="A174" s="39"/>
      <c r="B174" s="40"/>
      <c r="C174" s="41"/>
      <c r="D174" s="244" t="s">
        <v>2339</v>
      </c>
      <c r="E174" s="41"/>
      <c r="F174" s="306" t="s">
        <v>3292</v>
      </c>
      <c r="G174" s="41"/>
      <c r="H174" s="41"/>
      <c r="I174" s="307"/>
      <c r="J174" s="41"/>
      <c r="K174" s="41"/>
      <c r="L174" s="45"/>
      <c r="M174" s="308"/>
      <c r="N174" s="30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2339</v>
      </c>
      <c r="AU174" s="18" t="s">
        <v>89</v>
      </c>
    </row>
    <row r="175" s="2" customFormat="1" ht="14.4" customHeight="1">
      <c r="A175" s="39"/>
      <c r="B175" s="40"/>
      <c r="C175" s="286" t="s">
        <v>349</v>
      </c>
      <c r="D175" s="286" t="s">
        <v>312</v>
      </c>
      <c r="E175" s="287" t="s">
        <v>3293</v>
      </c>
      <c r="F175" s="288" t="s">
        <v>3290</v>
      </c>
      <c r="G175" s="289" t="s">
        <v>1337</v>
      </c>
      <c r="H175" s="290">
        <v>1</v>
      </c>
      <c r="I175" s="291"/>
      <c r="J175" s="292">
        <f>ROUND(I175*H175,2)</f>
        <v>0</v>
      </c>
      <c r="K175" s="293"/>
      <c r="L175" s="294"/>
      <c r="M175" s="295" t="s">
        <v>1</v>
      </c>
      <c r="N175" s="296" t="s">
        <v>44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233</v>
      </c>
      <c r="AT175" s="240" t="s">
        <v>312</v>
      </c>
      <c r="AU175" s="240" t="s">
        <v>89</v>
      </c>
      <c r="AY175" s="18" t="s">
        <v>170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87</v>
      </c>
      <c r="BK175" s="241">
        <f>ROUND(I175*H175,2)</f>
        <v>0</v>
      </c>
      <c r="BL175" s="18" t="s">
        <v>176</v>
      </c>
      <c r="BM175" s="240" t="s">
        <v>3294</v>
      </c>
    </row>
    <row r="176" s="2" customFormat="1">
      <c r="A176" s="39"/>
      <c r="B176" s="40"/>
      <c r="C176" s="41"/>
      <c r="D176" s="244" t="s">
        <v>2339</v>
      </c>
      <c r="E176" s="41"/>
      <c r="F176" s="306" t="s">
        <v>3295</v>
      </c>
      <c r="G176" s="41"/>
      <c r="H176" s="41"/>
      <c r="I176" s="307"/>
      <c r="J176" s="41"/>
      <c r="K176" s="41"/>
      <c r="L176" s="45"/>
      <c r="M176" s="308"/>
      <c r="N176" s="30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2339</v>
      </c>
      <c r="AU176" s="18" t="s">
        <v>89</v>
      </c>
    </row>
    <row r="177" s="2" customFormat="1" ht="14.4" customHeight="1">
      <c r="A177" s="39"/>
      <c r="B177" s="40"/>
      <c r="C177" s="286" t="s">
        <v>355</v>
      </c>
      <c r="D177" s="286" t="s">
        <v>312</v>
      </c>
      <c r="E177" s="287" t="s">
        <v>3296</v>
      </c>
      <c r="F177" s="288" t="s">
        <v>3297</v>
      </c>
      <c r="G177" s="289" t="s">
        <v>1337</v>
      </c>
      <c r="H177" s="290">
        <v>1</v>
      </c>
      <c r="I177" s="291"/>
      <c r="J177" s="292">
        <f>ROUND(I177*H177,2)</f>
        <v>0</v>
      </c>
      <c r="K177" s="293"/>
      <c r="L177" s="294"/>
      <c r="M177" s="295" t="s">
        <v>1</v>
      </c>
      <c r="N177" s="296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233</v>
      </c>
      <c r="AT177" s="240" t="s">
        <v>312</v>
      </c>
      <c r="AU177" s="240" t="s">
        <v>89</v>
      </c>
      <c r="AY177" s="18" t="s">
        <v>170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176</v>
      </c>
      <c r="BM177" s="240" t="s">
        <v>3298</v>
      </c>
    </row>
    <row r="178" s="2" customFormat="1">
      <c r="A178" s="39"/>
      <c r="B178" s="40"/>
      <c r="C178" s="41"/>
      <c r="D178" s="244" t="s">
        <v>2339</v>
      </c>
      <c r="E178" s="41"/>
      <c r="F178" s="306" t="s">
        <v>3299</v>
      </c>
      <c r="G178" s="41"/>
      <c r="H178" s="41"/>
      <c r="I178" s="307"/>
      <c r="J178" s="41"/>
      <c r="K178" s="41"/>
      <c r="L178" s="45"/>
      <c r="M178" s="308"/>
      <c r="N178" s="30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2339</v>
      </c>
      <c r="AU178" s="18" t="s">
        <v>89</v>
      </c>
    </row>
    <row r="179" s="2" customFormat="1" ht="14.4" customHeight="1">
      <c r="A179" s="39"/>
      <c r="B179" s="40"/>
      <c r="C179" s="286" t="s">
        <v>361</v>
      </c>
      <c r="D179" s="286" t="s">
        <v>312</v>
      </c>
      <c r="E179" s="287" t="s">
        <v>3296</v>
      </c>
      <c r="F179" s="288" t="s">
        <v>3297</v>
      </c>
      <c r="G179" s="289" t="s">
        <v>1337</v>
      </c>
      <c r="H179" s="290">
        <v>1</v>
      </c>
      <c r="I179" s="291"/>
      <c r="J179" s="292">
        <f>ROUND(I179*H179,2)</f>
        <v>0</v>
      </c>
      <c r="K179" s="293"/>
      <c r="L179" s="294"/>
      <c r="M179" s="295" t="s">
        <v>1</v>
      </c>
      <c r="N179" s="296" t="s">
        <v>44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233</v>
      </c>
      <c r="AT179" s="240" t="s">
        <v>312</v>
      </c>
      <c r="AU179" s="240" t="s">
        <v>89</v>
      </c>
      <c r="AY179" s="18" t="s">
        <v>170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176</v>
      </c>
      <c r="BM179" s="240" t="s">
        <v>3300</v>
      </c>
    </row>
    <row r="180" s="2" customFormat="1">
      <c r="A180" s="39"/>
      <c r="B180" s="40"/>
      <c r="C180" s="41"/>
      <c r="D180" s="244" t="s">
        <v>2339</v>
      </c>
      <c r="E180" s="41"/>
      <c r="F180" s="306" t="s">
        <v>3301</v>
      </c>
      <c r="G180" s="41"/>
      <c r="H180" s="41"/>
      <c r="I180" s="307"/>
      <c r="J180" s="41"/>
      <c r="K180" s="41"/>
      <c r="L180" s="45"/>
      <c r="M180" s="308"/>
      <c r="N180" s="30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2339</v>
      </c>
      <c r="AU180" s="18" t="s">
        <v>89</v>
      </c>
    </row>
    <row r="181" s="2" customFormat="1" ht="14.4" customHeight="1">
      <c r="A181" s="39"/>
      <c r="B181" s="40"/>
      <c r="C181" s="286" t="s">
        <v>366</v>
      </c>
      <c r="D181" s="286" t="s">
        <v>312</v>
      </c>
      <c r="E181" s="287" t="s">
        <v>3302</v>
      </c>
      <c r="F181" s="288" t="s">
        <v>3303</v>
      </c>
      <c r="G181" s="289" t="s">
        <v>1337</v>
      </c>
      <c r="H181" s="290">
        <v>1</v>
      </c>
      <c r="I181" s="291"/>
      <c r="J181" s="292">
        <f>ROUND(I181*H181,2)</f>
        <v>0</v>
      </c>
      <c r="K181" s="293"/>
      <c r="L181" s="294"/>
      <c r="M181" s="295" t="s">
        <v>1</v>
      </c>
      <c r="N181" s="296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233</v>
      </c>
      <c r="AT181" s="240" t="s">
        <v>312</v>
      </c>
      <c r="AU181" s="240" t="s">
        <v>89</v>
      </c>
      <c r="AY181" s="18" t="s">
        <v>170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176</v>
      </c>
      <c r="BM181" s="240" t="s">
        <v>3304</v>
      </c>
    </row>
    <row r="182" s="2" customFormat="1">
      <c r="A182" s="39"/>
      <c r="B182" s="40"/>
      <c r="C182" s="41"/>
      <c r="D182" s="244" t="s">
        <v>2339</v>
      </c>
      <c r="E182" s="41"/>
      <c r="F182" s="306" t="s">
        <v>3305</v>
      </c>
      <c r="G182" s="41"/>
      <c r="H182" s="41"/>
      <c r="I182" s="307"/>
      <c r="J182" s="41"/>
      <c r="K182" s="41"/>
      <c r="L182" s="45"/>
      <c r="M182" s="308"/>
      <c r="N182" s="30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2339</v>
      </c>
      <c r="AU182" s="18" t="s">
        <v>89</v>
      </c>
    </row>
    <row r="183" s="2" customFormat="1" ht="14.4" customHeight="1">
      <c r="A183" s="39"/>
      <c r="B183" s="40"/>
      <c r="C183" s="286" t="s">
        <v>372</v>
      </c>
      <c r="D183" s="286" t="s">
        <v>312</v>
      </c>
      <c r="E183" s="287" t="s">
        <v>3306</v>
      </c>
      <c r="F183" s="288" t="s">
        <v>3303</v>
      </c>
      <c r="G183" s="289" t="s">
        <v>1337</v>
      </c>
      <c r="H183" s="290">
        <v>1</v>
      </c>
      <c r="I183" s="291"/>
      <c r="J183" s="292">
        <f>ROUND(I183*H183,2)</f>
        <v>0</v>
      </c>
      <c r="K183" s="293"/>
      <c r="L183" s="294"/>
      <c r="M183" s="295" t="s">
        <v>1</v>
      </c>
      <c r="N183" s="296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233</v>
      </c>
      <c r="AT183" s="240" t="s">
        <v>312</v>
      </c>
      <c r="AU183" s="240" t="s">
        <v>89</v>
      </c>
      <c r="AY183" s="18" t="s">
        <v>170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176</v>
      </c>
      <c r="BM183" s="240" t="s">
        <v>3307</v>
      </c>
    </row>
    <row r="184" s="2" customFormat="1">
      <c r="A184" s="39"/>
      <c r="B184" s="40"/>
      <c r="C184" s="41"/>
      <c r="D184" s="244" t="s">
        <v>2339</v>
      </c>
      <c r="E184" s="41"/>
      <c r="F184" s="306" t="s">
        <v>3308</v>
      </c>
      <c r="G184" s="41"/>
      <c r="H184" s="41"/>
      <c r="I184" s="307"/>
      <c r="J184" s="41"/>
      <c r="K184" s="41"/>
      <c r="L184" s="45"/>
      <c r="M184" s="308"/>
      <c r="N184" s="30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2339</v>
      </c>
      <c r="AU184" s="18" t="s">
        <v>89</v>
      </c>
    </row>
    <row r="185" s="2" customFormat="1" ht="14.4" customHeight="1">
      <c r="A185" s="39"/>
      <c r="B185" s="40"/>
      <c r="C185" s="286" t="s">
        <v>377</v>
      </c>
      <c r="D185" s="286" t="s">
        <v>312</v>
      </c>
      <c r="E185" s="287" t="s">
        <v>3309</v>
      </c>
      <c r="F185" s="288" t="s">
        <v>3310</v>
      </c>
      <c r="G185" s="289" t="s">
        <v>352</v>
      </c>
      <c r="H185" s="290">
        <v>7</v>
      </c>
      <c r="I185" s="291"/>
      <c r="J185" s="292">
        <f>ROUND(I185*H185,2)</f>
        <v>0</v>
      </c>
      <c r="K185" s="293"/>
      <c r="L185" s="294"/>
      <c r="M185" s="295" t="s">
        <v>1</v>
      </c>
      <c r="N185" s="296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233</v>
      </c>
      <c r="AT185" s="240" t="s">
        <v>312</v>
      </c>
      <c r="AU185" s="240" t="s">
        <v>89</v>
      </c>
      <c r="AY185" s="18" t="s">
        <v>170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87</v>
      </c>
      <c r="BK185" s="241">
        <f>ROUND(I185*H185,2)</f>
        <v>0</v>
      </c>
      <c r="BL185" s="18" t="s">
        <v>176</v>
      </c>
      <c r="BM185" s="240" t="s">
        <v>3311</v>
      </c>
    </row>
    <row r="186" s="2" customFormat="1">
      <c r="A186" s="39"/>
      <c r="B186" s="40"/>
      <c r="C186" s="41"/>
      <c r="D186" s="244" t="s">
        <v>2339</v>
      </c>
      <c r="E186" s="41"/>
      <c r="F186" s="306" t="s">
        <v>3312</v>
      </c>
      <c r="G186" s="41"/>
      <c r="H186" s="41"/>
      <c r="I186" s="307"/>
      <c r="J186" s="41"/>
      <c r="K186" s="41"/>
      <c r="L186" s="45"/>
      <c r="M186" s="308"/>
      <c r="N186" s="30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2339</v>
      </c>
      <c r="AU186" s="18" t="s">
        <v>89</v>
      </c>
    </row>
    <row r="187" s="2" customFormat="1" ht="14.4" customHeight="1">
      <c r="A187" s="39"/>
      <c r="B187" s="40"/>
      <c r="C187" s="286" t="s">
        <v>393</v>
      </c>
      <c r="D187" s="286" t="s">
        <v>312</v>
      </c>
      <c r="E187" s="287" t="s">
        <v>3313</v>
      </c>
      <c r="F187" s="288" t="s">
        <v>3310</v>
      </c>
      <c r="G187" s="289" t="s">
        <v>352</v>
      </c>
      <c r="H187" s="290">
        <v>91</v>
      </c>
      <c r="I187" s="291"/>
      <c r="J187" s="292">
        <f>ROUND(I187*H187,2)</f>
        <v>0</v>
      </c>
      <c r="K187" s="293"/>
      <c r="L187" s="294"/>
      <c r="M187" s="295" t="s">
        <v>1</v>
      </c>
      <c r="N187" s="296" t="s">
        <v>44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233</v>
      </c>
      <c r="AT187" s="240" t="s">
        <v>312</v>
      </c>
      <c r="AU187" s="240" t="s">
        <v>89</v>
      </c>
      <c r="AY187" s="18" t="s">
        <v>170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176</v>
      </c>
      <c r="BM187" s="240" t="s">
        <v>3314</v>
      </c>
    </row>
    <row r="188" s="2" customFormat="1">
      <c r="A188" s="39"/>
      <c r="B188" s="40"/>
      <c r="C188" s="41"/>
      <c r="D188" s="244" t="s">
        <v>2339</v>
      </c>
      <c r="E188" s="41"/>
      <c r="F188" s="306" t="s">
        <v>3315</v>
      </c>
      <c r="G188" s="41"/>
      <c r="H188" s="41"/>
      <c r="I188" s="307"/>
      <c r="J188" s="41"/>
      <c r="K188" s="41"/>
      <c r="L188" s="45"/>
      <c r="M188" s="308"/>
      <c r="N188" s="30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2339</v>
      </c>
      <c r="AU188" s="18" t="s">
        <v>89</v>
      </c>
    </row>
    <row r="189" s="2" customFormat="1" ht="14.4" customHeight="1">
      <c r="A189" s="39"/>
      <c r="B189" s="40"/>
      <c r="C189" s="286" t="s">
        <v>406</v>
      </c>
      <c r="D189" s="286" t="s">
        <v>312</v>
      </c>
      <c r="E189" s="287" t="s">
        <v>3316</v>
      </c>
      <c r="F189" s="288" t="s">
        <v>3317</v>
      </c>
      <c r="G189" s="289" t="s">
        <v>1337</v>
      </c>
      <c r="H189" s="290">
        <v>4</v>
      </c>
      <c r="I189" s="291"/>
      <c r="J189" s="292">
        <f>ROUND(I189*H189,2)</f>
        <v>0</v>
      </c>
      <c r="K189" s="293"/>
      <c r="L189" s="294"/>
      <c r="M189" s="295" t="s">
        <v>1</v>
      </c>
      <c r="N189" s="296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233</v>
      </c>
      <c r="AT189" s="240" t="s">
        <v>312</v>
      </c>
      <c r="AU189" s="240" t="s">
        <v>89</v>
      </c>
      <c r="AY189" s="18" t="s">
        <v>170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176</v>
      </c>
      <c r="BM189" s="240" t="s">
        <v>3318</v>
      </c>
    </row>
    <row r="190" s="2" customFormat="1">
      <c r="A190" s="39"/>
      <c r="B190" s="40"/>
      <c r="C190" s="41"/>
      <c r="D190" s="244" t="s">
        <v>2339</v>
      </c>
      <c r="E190" s="41"/>
      <c r="F190" s="306" t="s">
        <v>3319</v>
      </c>
      <c r="G190" s="41"/>
      <c r="H190" s="41"/>
      <c r="I190" s="307"/>
      <c r="J190" s="41"/>
      <c r="K190" s="41"/>
      <c r="L190" s="45"/>
      <c r="M190" s="308"/>
      <c r="N190" s="30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2339</v>
      </c>
      <c r="AU190" s="18" t="s">
        <v>89</v>
      </c>
    </row>
    <row r="191" s="2" customFormat="1" ht="14.4" customHeight="1">
      <c r="A191" s="39"/>
      <c r="B191" s="40"/>
      <c r="C191" s="286" t="s">
        <v>420</v>
      </c>
      <c r="D191" s="286" t="s">
        <v>312</v>
      </c>
      <c r="E191" s="287" t="s">
        <v>3320</v>
      </c>
      <c r="F191" s="288" t="s">
        <v>3321</v>
      </c>
      <c r="G191" s="289" t="s">
        <v>1337</v>
      </c>
      <c r="H191" s="290">
        <v>1</v>
      </c>
      <c r="I191" s="291"/>
      <c r="J191" s="292">
        <f>ROUND(I191*H191,2)</f>
        <v>0</v>
      </c>
      <c r="K191" s="293"/>
      <c r="L191" s="294"/>
      <c r="M191" s="295" t="s">
        <v>1</v>
      </c>
      <c r="N191" s="296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233</v>
      </c>
      <c r="AT191" s="240" t="s">
        <v>312</v>
      </c>
      <c r="AU191" s="240" t="s">
        <v>89</v>
      </c>
      <c r="AY191" s="18" t="s">
        <v>170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176</v>
      </c>
      <c r="BM191" s="240" t="s">
        <v>3322</v>
      </c>
    </row>
    <row r="192" s="2" customFormat="1">
      <c r="A192" s="39"/>
      <c r="B192" s="40"/>
      <c r="C192" s="41"/>
      <c r="D192" s="244" t="s">
        <v>2339</v>
      </c>
      <c r="E192" s="41"/>
      <c r="F192" s="306" t="s">
        <v>3323</v>
      </c>
      <c r="G192" s="41"/>
      <c r="H192" s="41"/>
      <c r="I192" s="307"/>
      <c r="J192" s="41"/>
      <c r="K192" s="41"/>
      <c r="L192" s="45"/>
      <c r="M192" s="308"/>
      <c r="N192" s="30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2339</v>
      </c>
      <c r="AU192" s="18" t="s">
        <v>89</v>
      </c>
    </row>
    <row r="193" s="2" customFormat="1" ht="14.4" customHeight="1">
      <c r="A193" s="39"/>
      <c r="B193" s="40"/>
      <c r="C193" s="286" t="s">
        <v>431</v>
      </c>
      <c r="D193" s="286" t="s">
        <v>312</v>
      </c>
      <c r="E193" s="287" t="s">
        <v>3324</v>
      </c>
      <c r="F193" s="288" t="s">
        <v>3321</v>
      </c>
      <c r="G193" s="289" t="s">
        <v>1337</v>
      </c>
      <c r="H193" s="290">
        <v>1</v>
      </c>
      <c r="I193" s="291"/>
      <c r="J193" s="292">
        <f>ROUND(I193*H193,2)</f>
        <v>0</v>
      </c>
      <c r="K193" s="293"/>
      <c r="L193" s="294"/>
      <c r="M193" s="295" t="s">
        <v>1</v>
      </c>
      <c r="N193" s="296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233</v>
      </c>
      <c r="AT193" s="240" t="s">
        <v>312</v>
      </c>
      <c r="AU193" s="240" t="s">
        <v>89</v>
      </c>
      <c r="AY193" s="18" t="s">
        <v>170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176</v>
      </c>
      <c r="BM193" s="240" t="s">
        <v>3325</v>
      </c>
    </row>
    <row r="194" s="2" customFormat="1">
      <c r="A194" s="39"/>
      <c r="B194" s="40"/>
      <c r="C194" s="41"/>
      <c r="D194" s="244" t="s">
        <v>2339</v>
      </c>
      <c r="E194" s="41"/>
      <c r="F194" s="306" t="s">
        <v>3326</v>
      </c>
      <c r="G194" s="41"/>
      <c r="H194" s="41"/>
      <c r="I194" s="307"/>
      <c r="J194" s="41"/>
      <c r="K194" s="41"/>
      <c r="L194" s="45"/>
      <c r="M194" s="308"/>
      <c r="N194" s="30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2339</v>
      </c>
      <c r="AU194" s="18" t="s">
        <v>89</v>
      </c>
    </row>
    <row r="195" s="2" customFormat="1" ht="14.4" customHeight="1">
      <c r="A195" s="39"/>
      <c r="B195" s="40"/>
      <c r="C195" s="286" t="s">
        <v>445</v>
      </c>
      <c r="D195" s="286" t="s">
        <v>312</v>
      </c>
      <c r="E195" s="287" t="s">
        <v>3327</v>
      </c>
      <c r="F195" s="288" t="s">
        <v>3321</v>
      </c>
      <c r="G195" s="289" t="s">
        <v>1337</v>
      </c>
      <c r="H195" s="290">
        <v>3</v>
      </c>
      <c r="I195" s="291"/>
      <c r="J195" s="292">
        <f>ROUND(I195*H195,2)</f>
        <v>0</v>
      </c>
      <c r="K195" s="293"/>
      <c r="L195" s="294"/>
      <c r="M195" s="295" t="s">
        <v>1</v>
      </c>
      <c r="N195" s="296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233</v>
      </c>
      <c r="AT195" s="240" t="s">
        <v>312</v>
      </c>
      <c r="AU195" s="240" t="s">
        <v>89</v>
      </c>
      <c r="AY195" s="18" t="s">
        <v>170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176</v>
      </c>
      <c r="BM195" s="240" t="s">
        <v>3328</v>
      </c>
    </row>
    <row r="196" s="2" customFormat="1">
      <c r="A196" s="39"/>
      <c r="B196" s="40"/>
      <c r="C196" s="41"/>
      <c r="D196" s="244" t="s">
        <v>2339</v>
      </c>
      <c r="E196" s="41"/>
      <c r="F196" s="306" t="s">
        <v>3329</v>
      </c>
      <c r="G196" s="41"/>
      <c r="H196" s="41"/>
      <c r="I196" s="307"/>
      <c r="J196" s="41"/>
      <c r="K196" s="41"/>
      <c r="L196" s="45"/>
      <c r="M196" s="308"/>
      <c r="N196" s="309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2339</v>
      </c>
      <c r="AU196" s="18" t="s">
        <v>89</v>
      </c>
    </row>
    <row r="197" s="2" customFormat="1" ht="14.4" customHeight="1">
      <c r="A197" s="39"/>
      <c r="B197" s="40"/>
      <c r="C197" s="286" t="s">
        <v>449</v>
      </c>
      <c r="D197" s="286" t="s">
        <v>312</v>
      </c>
      <c r="E197" s="287" t="s">
        <v>3330</v>
      </c>
      <c r="F197" s="288" t="s">
        <v>3321</v>
      </c>
      <c r="G197" s="289" t="s">
        <v>1337</v>
      </c>
      <c r="H197" s="290">
        <v>6</v>
      </c>
      <c r="I197" s="291"/>
      <c r="J197" s="292">
        <f>ROUND(I197*H197,2)</f>
        <v>0</v>
      </c>
      <c r="K197" s="293"/>
      <c r="L197" s="294"/>
      <c r="M197" s="295" t="s">
        <v>1</v>
      </c>
      <c r="N197" s="296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233</v>
      </c>
      <c r="AT197" s="240" t="s">
        <v>312</v>
      </c>
      <c r="AU197" s="240" t="s">
        <v>89</v>
      </c>
      <c r="AY197" s="18" t="s">
        <v>170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87</v>
      </c>
      <c r="BK197" s="241">
        <f>ROUND(I197*H197,2)</f>
        <v>0</v>
      </c>
      <c r="BL197" s="18" t="s">
        <v>176</v>
      </c>
      <c r="BM197" s="240" t="s">
        <v>3331</v>
      </c>
    </row>
    <row r="198" s="2" customFormat="1">
      <c r="A198" s="39"/>
      <c r="B198" s="40"/>
      <c r="C198" s="41"/>
      <c r="D198" s="244" t="s">
        <v>2339</v>
      </c>
      <c r="E198" s="41"/>
      <c r="F198" s="306" t="s">
        <v>3332</v>
      </c>
      <c r="G198" s="41"/>
      <c r="H198" s="41"/>
      <c r="I198" s="307"/>
      <c r="J198" s="41"/>
      <c r="K198" s="41"/>
      <c r="L198" s="45"/>
      <c r="M198" s="308"/>
      <c r="N198" s="30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2339</v>
      </c>
      <c r="AU198" s="18" t="s">
        <v>89</v>
      </c>
    </row>
    <row r="199" s="2" customFormat="1" ht="14.4" customHeight="1">
      <c r="A199" s="39"/>
      <c r="B199" s="40"/>
      <c r="C199" s="286" t="s">
        <v>479</v>
      </c>
      <c r="D199" s="286" t="s">
        <v>312</v>
      </c>
      <c r="E199" s="287" t="s">
        <v>3333</v>
      </c>
      <c r="F199" s="288" t="s">
        <v>3334</v>
      </c>
      <c r="G199" s="289" t="s">
        <v>1337</v>
      </c>
      <c r="H199" s="290">
        <v>4</v>
      </c>
      <c r="I199" s="291"/>
      <c r="J199" s="292">
        <f>ROUND(I199*H199,2)</f>
        <v>0</v>
      </c>
      <c r="K199" s="293"/>
      <c r="L199" s="294"/>
      <c r="M199" s="295" t="s">
        <v>1</v>
      </c>
      <c r="N199" s="296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233</v>
      </c>
      <c r="AT199" s="240" t="s">
        <v>312</v>
      </c>
      <c r="AU199" s="240" t="s">
        <v>89</v>
      </c>
      <c r="AY199" s="18" t="s">
        <v>170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176</v>
      </c>
      <c r="BM199" s="240" t="s">
        <v>3335</v>
      </c>
    </row>
    <row r="200" s="2" customFormat="1">
      <c r="A200" s="39"/>
      <c r="B200" s="40"/>
      <c r="C200" s="41"/>
      <c r="D200" s="244" t="s">
        <v>2339</v>
      </c>
      <c r="E200" s="41"/>
      <c r="F200" s="306" t="s">
        <v>3336</v>
      </c>
      <c r="G200" s="41"/>
      <c r="H200" s="41"/>
      <c r="I200" s="307"/>
      <c r="J200" s="41"/>
      <c r="K200" s="41"/>
      <c r="L200" s="45"/>
      <c r="M200" s="308"/>
      <c r="N200" s="30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2339</v>
      </c>
      <c r="AU200" s="18" t="s">
        <v>89</v>
      </c>
    </row>
    <row r="201" s="2" customFormat="1" ht="14.4" customHeight="1">
      <c r="A201" s="39"/>
      <c r="B201" s="40"/>
      <c r="C201" s="286" t="s">
        <v>492</v>
      </c>
      <c r="D201" s="286" t="s">
        <v>312</v>
      </c>
      <c r="E201" s="287" t="s">
        <v>3337</v>
      </c>
      <c r="F201" s="288" t="s">
        <v>3338</v>
      </c>
      <c r="G201" s="289" t="s">
        <v>1337</v>
      </c>
      <c r="H201" s="290">
        <v>1</v>
      </c>
      <c r="I201" s="291"/>
      <c r="J201" s="292">
        <f>ROUND(I201*H201,2)</f>
        <v>0</v>
      </c>
      <c r="K201" s="293"/>
      <c r="L201" s="294"/>
      <c r="M201" s="295" t="s">
        <v>1</v>
      </c>
      <c r="N201" s="296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233</v>
      </c>
      <c r="AT201" s="240" t="s">
        <v>312</v>
      </c>
      <c r="AU201" s="240" t="s">
        <v>89</v>
      </c>
      <c r="AY201" s="18" t="s">
        <v>170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176</v>
      </c>
      <c r="BM201" s="240" t="s">
        <v>3339</v>
      </c>
    </row>
    <row r="202" s="2" customFormat="1">
      <c r="A202" s="39"/>
      <c r="B202" s="40"/>
      <c r="C202" s="41"/>
      <c r="D202" s="244" t="s">
        <v>2339</v>
      </c>
      <c r="E202" s="41"/>
      <c r="F202" s="306" t="s">
        <v>3340</v>
      </c>
      <c r="G202" s="41"/>
      <c r="H202" s="41"/>
      <c r="I202" s="307"/>
      <c r="J202" s="41"/>
      <c r="K202" s="41"/>
      <c r="L202" s="45"/>
      <c r="M202" s="308"/>
      <c r="N202" s="309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2339</v>
      </c>
      <c r="AU202" s="18" t="s">
        <v>89</v>
      </c>
    </row>
    <row r="203" s="2" customFormat="1" ht="14.4" customHeight="1">
      <c r="A203" s="39"/>
      <c r="B203" s="40"/>
      <c r="C203" s="286" t="s">
        <v>499</v>
      </c>
      <c r="D203" s="286" t="s">
        <v>312</v>
      </c>
      <c r="E203" s="287" t="s">
        <v>3341</v>
      </c>
      <c r="F203" s="288" t="s">
        <v>3338</v>
      </c>
      <c r="G203" s="289" t="s">
        <v>1337</v>
      </c>
      <c r="H203" s="290">
        <v>2</v>
      </c>
      <c r="I203" s="291"/>
      <c r="J203" s="292">
        <f>ROUND(I203*H203,2)</f>
        <v>0</v>
      </c>
      <c r="K203" s="293"/>
      <c r="L203" s="294"/>
      <c r="M203" s="295" t="s">
        <v>1</v>
      </c>
      <c r="N203" s="296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233</v>
      </c>
      <c r="AT203" s="240" t="s">
        <v>312</v>
      </c>
      <c r="AU203" s="240" t="s">
        <v>89</v>
      </c>
      <c r="AY203" s="18" t="s">
        <v>170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176</v>
      </c>
      <c r="BM203" s="240" t="s">
        <v>3342</v>
      </c>
    </row>
    <row r="204" s="2" customFormat="1">
      <c r="A204" s="39"/>
      <c r="B204" s="40"/>
      <c r="C204" s="41"/>
      <c r="D204" s="244" t="s">
        <v>2339</v>
      </c>
      <c r="E204" s="41"/>
      <c r="F204" s="306" t="s">
        <v>3343</v>
      </c>
      <c r="G204" s="41"/>
      <c r="H204" s="41"/>
      <c r="I204" s="307"/>
      <c r="J204" s="41"/>
      <c r="K204" s="41"/>
      <c r="L204" s="45"/>
      <c r="M204" s="308"/>
      <c r="N204" s="30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2339</v>
      </c>
      <c r="AU204" s="18" t="s">
        <v>89</v>
      </c>
    </row>
    <row r="205" s="2" customFormat="1" ht="14.4" customHeight="1">
      <c r="A205" s="39"/>
      <c r="B205" s="40"/>
      <c r="C205" s="286" t="s">
        <v>509</v>
      </c>
      <c r="D205" s="286" t="s">
        <v>312</v>
      </c>
      <c r="E205" s="287" t="s">
        <v>3337</v>
      </c>
      <c r="F205" s="288" t="s">
        <v>3338</v>
      </c>
      <c r="G205" s="289" t="s">
        <v>1337</v>
      </c>
      <c r="H205" s="290">
        <v>9</v>
      </c>
      <c r="I205" s="291"/>
      <c r="J205" s="292">
        <f>ROUND(I205*H205,2)</f>
        <v>0</v>
      </c>
      <c r="K205" s="293"/>
      <c r="L205" s="294"/>
      <c r="M205" s="295" t="s">
        <v>1</v>
      </c>
      <c r="N205" s="296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233</v>
      </c>
      <c r="AT205" s="240" t="s">
        <v>312</v>
      </c>
      <c r="AU205" s="240" t="s">
        <v>89</v>
      </c>
      <c r="AY205" s="18" t="s">
        <v>170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176</v>
      </c>
      <c r="BM205" s="240" t="s">
        <v>3344</v>
      </c>
    </row>
    <row r="206" s="2" customFormat="1">
      <c r="A206" s="39"/>
      <c r="B206" s="40"/>
      <c r="C206" s="41"/>
      <c r="D206" s="244" t="s">
        <v>2339</v>
      </c>
      <c r="E206" s="41"/>
      <c r="F206" s="306" t="s">
        <v>3345</v>
      </c>
      <c r="G206" s="41"/>
      <c r="H206" s="41"/>
      <c r="I206" s="307"/>
      <c r="J206" s="41"/>
      <c r="K206" s="41"/>
      <c r="L206" s="45"/>
      <c r="M206" s="308"/>
      <c r="N206" s="309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2339</v>
      </c>
      <c r="AU206" s="18" t="s">
        <v>89</v>
      </c>
    </row>
    <row r="207" s="2" customFormat="1" ht="14.4" customHeight="1">
      <c r="A207" s="39"/>
      <c r="B207" s="40"/>
      <c r="C207" s="286" t="s">
        <v>513</v>
      </c>
      <c r="D207" s="286" t="s">
        <v>312</v>
      </c>
      <c r="E207" s="287" t="s">
        <v>3346</v>
      </c>
      <c r="F207" s="288" t="s">
        <v>3338</v>
      </c>
      <c r="G207" s="289" t="s">
        <v>1337</v>
      </c>
      <c r="H207" s="290">
        <v>1</v>
      </c>
      <c r="I207" s="291"/>
      <c r="J207" s="292">
        <f>ROUND(I207*H207,2)</f>
        <v>0</v>
      </c>
      <c r="K207" s="293"/>
      <c r="L207" s="294"/>
      <c r="M207" s="295" t="s">
        <v>1</v>
      </c>
      <c r="N207" s="296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233</v>
      </c>
      <c r="AT207" s="240" t="s">
        <v>312</v>
      </c>
      <c r="AU207" s="240" t="s">
        <v>89</v>
      </c>
      <c r="AY207" s="18" t="s">
        <v>170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176</v>
      </c>
      <c r="BM207" s="240" t="s">
        <v>3347</v>
      </c>
    </row>
    <row r="208" s="2" customFormat="1">
      <c r="A208" s="39"/>
      <c r="B208" s="40"/>
      <c r="C208" s="41"/>
      <c r="D208" s="244" t="s">
        <v>2339</v>
      </c>
      <c r="E208" s="41"/>
      <c r="F208" s="306" t="s">
        <v>3348</v>
      </c>
      <c r="G208" s="41"/>
      <c r="H208" s="41"/>
      <c r="I208" s="307"/>
      <c r="J208" s="41"/>
      <c r="K208" s="41"/>
      <c r="L208" s="45"/>
      <c r="M208" s="308"/>
      <c r="N208" s="309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2339</v>
      </c>
      <c r="AU208" s="18" t="s">
        <v>89</v>
      </c>
    </row>
    <row r="209" s="2" customFormat="1" ht="14.4" customHeight="1">
      <c r="A209" s="39"/>
      <c r="B209" s="40"/>
      <c r="C209" s="286" t="s">
        <v>520</v>
      </c>
      <c r="D209" s="286" t="s">
        <v>312</v>
      </c>
      <c r="E209" s="287" t="s">
        <v>3349</v>
      </c>
      <c r="F209" s="288" t="s">
        <v>3338</v>
      </c>
      <c r="G209" s="289" t="s">
        <v>1337</v>
      </c>
      <c r="H209" s="290">
        <v>1</v>
      </c>
      <c r="I209" s="291"/>
      <c r="J209" s="292">
        <f>ROUND(I209*H209,2)</f>
        <v>0</v>
      </c>
      <c r="K209" s="293"/>
      <c r="L209" s="294"/>
      <c r="M209" s="295" t="s">
        <v>1</v>
      </c>
      <c r="N209" s="296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233</v>
      </c>
      <c r="AT209" s="240" t="s">
        <v>312</v>
      </c>
      <c r="AU209" s="240" t="s">
        <v>89</v>
      </c>
      <c r="AY209" s="18" t="s">
        <v>170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176</v>
      </c>
      <c r="BM209" s="240" t="s">
        <v>3350</v>
      </c>
    </row>
    <row r="210" s="2" customFormat="1">
      <c r="A210" s="39"/>
      <c r="B210" s="40"/>
      <c r="C210" s="41"/>
      <c r="D210" s="244" t="s">
        <v>2339</v>
      </c>
      <c r="E210" s="41"/>
      <c r="F210" s="306" t="s">
        <v>3351</v>
      </c>
      <c r="G210" s="41"/>
      <c r="H210" s="41"/>
      <c r="I210" s="307"/>
      <c r="J210" s="41"/>
      <c r="K210" s="41"/>
      <c r="L210" s="45"/>
      <c r="M210" s="308"/>
      <c r="N210" s="30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2339</v>
      </c>
      <c r="AU210" s="18" t="s">
        <v>89</v>
      </c>
    </row>
    <row r="211" s="2" customFormat="1" ht="14.4" customHeight="1">
      <c r="A211" s="39"/>
      <c r="B211" s="40"/>
      <c r="C211" s="286" t="s">
        <v>528</v>
      </c>
      <c r="D211" s="286" t="s">
        <v>312</v>
      </c>
      <c r="E211" s="287" t="s">
        <v>3352</v>
      </c>
      <c r="F211" s="288" t="s">
        <v>3353</v>
      </c>
      <c r="G211" s="289" t="s">
        <v>1337</v>
      </c>
      <c r="H211" s="290">
        <v>1</v>
      </c>
      <c r="I211" s="291"/>
      <c r="J211" s="292">
        <f>ROUND(I211*H211,2)</f>
        <v>0</v>
      </c>
      <c r="K211" s="293"/>
      <c r="L211" s="294"/>
      <c r="M211" s="295" t="s">
        <v>1</v>
      </c>
      <c r="N211" s="296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233</v>
      </c>
      <c r="AT211" s="240" t="s">
        <v>312</v>
      </c>
      <c r="AU211" s="240" t="s">
        <v>89</v>
      </c>
      <c r="AY211" s="18" t="s">
        <v>170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176</v>
      </c>
      <c r="BM211" s="240" t="s">
        <v>3354</v>
      </c>
    </row>
    <row r="212" s="2" customFormat="1">
      <c r="A212" s="39"/>
      <c r="B212" s="40"/>
      <c r="C212" s="41"/>
      <c r="D212" s="244" t="s">
        <v>2339</v>
      </c>
      <c r="E212" s="41"/>
      <c r="F212" s="306" t="s">
        <v>3355</v>
      </c>
      <c r="G212" s="41"/>
      <c r="H212" s="41"/>
      <c r="I212" s="307"/>
      <c r="J212" s="41"/>
      <c r="K212" s="41"/>
      <c r="L212" s="45"/>
      <c r="M212" s="308"/>
      <c r="N212" s="309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2339</v>
      </c>
      <c r="AU212" s="18" t="s">
        <v>89</v>
      </c>
    </row>
    <row r="213" s="2" customFormat="1" ht="14.4" customHeight="1">
      <c r="A213" s="39"/>
      <c r="B213" s="40"/>
      <c r="C213" s="286" t="s">
        <v>534</v>
      </c>
      <c r="D213" s="286" t="s">
        <v>312</v>
      </c>
      <c r="E213" s="287" t="s">
        <v>3352</v>
      </c>
      <c r="F213" s="288" t="s">
        <v>3353</v>
      </c>
      <c r="G213" s="289" t="s">
        <v>1337</v>
      </c>
      <c r="H213" s="290">
        <v>1</v>
      </c>
      <c r="I213" s="291"/>
      <c r="J213" s="292">
        <f>ROUND(I213*H213,2)</f>
        <v>0</v>
      </c>
      <c r="K213" s="293"/>
      <c r="L213" s="294"/>
      <c r="M213" s="295" t="s">
        <v>1</v>
      </c>
      <c r="N213" s="296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233</v>
      </c>
      <c r="AT213" s="240" t="s">
        <v>312</v>
      </c>
      <c r="AU213" s="240" t="s">
        <v>89</v>
      </c>
      <c r="AY213" s="18" t="s">
        <v>170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176</v>
      </c>
      <c r="BM213" s="240" t="s">
        <v>3356</v>
      </c>
    </row>
    <row r="214" s="2" customFormat="1">
      <c r="A214" s="39"/>
      <c r="B214" s="40"/>
      <c r="C214" s="41"/>
      <c r="D214" s="244" t="s">
        <v>2339</v>
      </c>
      <c r="E214" s="41"/>
      <c r="F214" s="306" t="s">
        <v>3357</v>
      </c>
      <c r="G214" s="41"/>
      <c r="H214" s="41"/>
      <c r="I214" s="307"/>
      <c r="J214" s="41"/>
      <c r="K214" s="41"/>
      <c r="L214" s="45"/>
      <c r="M214" s="308"/>
      <c r="N214" s="30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2339</v>
      </c>
      <c r="AU214" s="18" t="s">
        <v>89</v>
      </c>
    </row>
    <row r="215" s="2" customFormat="1" ht="14.4" customHeight="1">
      <c r="A215" s="39"/>
      <c r="B215" s="40"/>
      <c r="C215" s="286" t="s">
        <v>541</v>
      </c>
      <c r="D215" s="286" t="s">
        <v>312</v>
      </c>
      <c r="E215" s="287" t="s">
        <v>3358</v>
      </c>
      <c r="F215" s="288" t="s">
        <v>3353</v>
      </c>
      <c r="G215" s="289" t="s">
        <v>1337</v>
      </c>
      <c r="H215" s="290">
        <v>1</v>
      </c>
      <c r="I215" s="291"/>
      <c r="J215" s="292">
        <f>ROUND(I215*H215,2)</f>
        <v>0</v>
      </c>
      <c r="K215" s="293"/>
      <c r="L215" s="294"/>
      <c r="M215" s="295" t="s">
        <v>1</v>
      </c>
      <c r="N215" s="296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233</v>
      </c>
      <c r="AT215" s="240" t="s">
        <v>312</v>
      </c>
      <c r="AU215" s="240" t="s">
        <v>89</v>
      </c>
      <c r="AY215" s="18" t="s">
        <v>170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87</v>
      </c>
      <c r="BK215" s="241">
        <f>ROUND(I215*H215,2)</f>
        <v>0</v>
      </c>
      <c r="BL215" s="18" t="s">
        <v>176</v>
      </c>
      <c r="BM215" s="240" t="s">
        <v>3359</v>
      </c>
    </row>
    <row r="216" s="2" customFormat="1">
      <c r="A216" s="39"/>
      <c r="B216" s="40"/>
      <c r="C216" s="41"/>
      <c r="D216" s="244" t="s">
        <v>2339</v>
      </c>
      <c r="E216" s="41"/>
      <c r="F216" s="306" t="s">
        <v>3299</v>
      </c>
      <c r="G216" s="41"/>
      <c r="H216" s="41"/>
      <c r="I216" s="307"/>
      <c r="J216" s="41"/>
      <c r="K216" s="41"/>
      <c r="L216" s="45"/>
      <c r="M216" s="308"/>
      <c r="N216" s="309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2339</v>
      </c>
      <c r="AU216" s="18" t="s">
        <v>89</v>
      </c>
    </row>
    <row r="217" s="2" customFormat="1" ht="14.4" customHeight="1">
      <c r="A217" s="39"/>
      <c r="B217" s="40"/>
      <c r="C217" s="286" t="s">
        <v>550</v>
      </c>
      <c r="D217" s="286" t="s">
        <v>312</v>
      </c>
      <c r="E217" s="287" t="s">
        <v>3360</v>
      </c>
      <c r="F217" s="288" t="s">
        <v>3353</v>
      </c>
      <c r="G217" s="289" t="s">
        <v>1337</v>
      </c>
      <c r="H217" s="290">
        <v>2</v>
      </c>
      <c r="I217" s="291"/>
      <c r="J217" s="292">
        <f>ROUND(I217*H217,2)</f>
        <v>0</v>
      </c>
      <c r="K217" s="293"/>
      <c r="L217" s="294"/>
      <c r="M217" s="295" t="s">
        <v>1</v>
      </c>
      <c r="N217" s="296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233</v>
      </c>
      <c r="AT217" s="240" t="s">
        <v>312</v>
      </c>
      <c r="AU217" s="240" t="s">
        <v>89</v>
      </c>
      <c r="AY217" s="18" t="s">
        <v>170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176</v>
      </c>
      <c r="BM217" s="240" t="s">
        <v>3361</v>
      </c>
    </row>
    <row r="218" s="2" customFormat="1">
      <c r="A218" s="39"/>
      <c r="B218" s="40"/>
      <c r="C218" s="41"/>
      <c r="D218" s="244" t="s">
        <v>2339</v>
      </c>
      <c r="E218" s="41"/>
      <c r="F218" s="306" t="s">
        <v>3362</v>
      </c>
      <c r="G218" s="41"/>
      <c r="H218" s="41"/>
      <c r="I218" s="307"/>
      <c r="J218" s="41"/>
      <c r="K218" s="41"/>
      <c r="L218" s="45"/>
      <c r="M218" s="308"/>
      <c r="N218" s="30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2339</v>
      </c>
      <c r="AU218" s="18" t="s">
        <v>89</v>
      </c>
    </row>
    <row r="219" s="2" customFormat="1" ht="14.4" customHeight="1">
      <c r="A219" s="39"/>
      <c r="B219" s="40"/>
      <c r="C219" s="286" t="s">
        <v>564</v>
      </c>
      <c r="D219" s="286" t="s">
        <v>312</v>
      </c>
      <c r="E219" s="287" t="s">
        <v>3363</v>
      </c>
      <c r="F219" s="288" t="s">
        <v>3364</v>
      </c>
      <c r="G219" s="289" t="s">
        <v>1337</v>
      </c>
      <c r="H219" s="290">
        <v>3</v>
      </c>
      <c r="I219" s="291"/>
      <c r="J219" s="292">
        <f>ROUND(I219*H219,2)</f>
        <v>0</v>
      </c>
      <c r="K219" s="293"/>
      <c r="L219" s="294"/>
      <c r="M219" s="295" t="s">
        <v>1</v>
      </c>
      <c r="N219" s="296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233</v>
      </c>
      <c r="AT219" s="240" t="s">
        <v>312</v>
      </c>
      <c r="AU219" s="240" t="s">
        <v>89</v>
      </c>
      <c r="AY219" s="18" t="s">
        <v>170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176</v>
      </c>
      <c r="BM219" s="240" t="s">
        <v>3365</v>
      </c>
    </row>
    <row r="220" s="2" customFormat="1">
      <c r="A220" s="39"/>
      <c r="B220" s="40"/>
      <c r="C220" s="41"/>
      <c r="D220" s="244" t="s">
        <v>2339</v>
      </c>
      <c r="E220" s="41"/>
      <c r="F220" s="306" t="s">
        <v>3366</v>
      </c>
      <c r="G220" s="41"/>
      <c r="H220" s="41"/>
      <c r="I220" s="307"/>
      <c r="J220" s="41"/>
      <c r="K220" s="41"/>
      <c r="L220" s="45"/>
      <c r="M220" s="308"/>
      <c r="N220" s="309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2339</v>
      </c>
      <c r="AU220" s="18" t="s">
        <v>89</v>
      </c>
    </row>
    <row r="221" s="2" customFormat="1" ht="14.4" customHeight="1">
      <c r="A221" s="39"/>
      <c r="B221" s="40"/>
      <c r="C221" s="286" t="s">
        <v>573</v>
      </c>
      <c r="D221" s="286" t="s">
        <v>312</v>
      </c>
      <c r="E221" s="287" t="s">
        <v>3367</v>
      </c>
      <c r="F221" s="288" t="s">
        <v>3368</v>
      </c>
      <c r="G221" s="289" t="s">
        <v>1337</v>
      </c>
      <c r="H221" s="290">
        <v>4</v>
      </c>
      <c r="I221" s="291"/>
      <c r="J221" s="292">
        <f>ROUND(I221*H221,2)</f>
        <v>0</v>
      </c>
      <c r="K221" s="293"/>
      <c r="L221" s="294"/>
      <c r="M221" s="295" t="s">
        <v>1</v>
      </c>
      <c r="N221" s="296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233</v>
      </c>
      <c r="AT221" s="240" t="s">
        <v>312</v>
      </c>
      <c r="AU221" s="240" t="s">
        <v>89</v>
      </c>
      <c r="AY221" s="18" t="s">
        <v>170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176</v>
      </c>
      <c r="BM221" s="240" t="s">
        <v>3369</v>
      </c>
    </row>
    <row r="222" s="2" customFormat="1">
      <c r="A222" s="39"/>
      <c r="B222" s="40"/>
      <c r="C222" s="41"/>
      <c r="D222" s="244" t="s">
        <v>2339</v>
      </c>
      <c r="E222" s="41"/>
      <c r="F222" s="306" t="s">
        <v>3370</v>
      </c>
      <c r="G222" s="41"/>
      <c r="H222" s="41"/>
      <c r="I222" s="307"/>
      <c r="J222" s="41"/>
      <c r="K222" s="41"/>
      <c r="L222" s="45"/>
      <c r="M222" s="308"/>
      <c r="N222" s="30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2339</v>
      </c>
      <c r="AU222" s="18" t="s">
        <v>89</v>
      </c>
    </row>
    <row r="223" s="2" customFormat="1" ht="14.4" customHeight="1">
      <c r="A223" s="39"/>
      <c r="B223" s="40"/>
      <c r="C223" s="286" t="s">
        <v>587</v>
      </c>
      <c r="D223" s="286" t="s">
        <v>312</v>
      </c>
      <c r="E223" s="287" t="s">
        <v>3371</v>
      </c>
      <c r="F223" s="288" t="s">
        <v>3372</v>
      </c>
      <c r="G223" s="289" t="s">
        <v>3373</v>
      </c>
      <c r="H223" s="290">
        <v>3</v>
      </c>
      <c r="I223" s="291"/>
      <c r="J223" s="292">
        <f>ROUND(I223*H223,2)</f>
        <v>0</v>
      </c>
      <c r="K223" s="293"/>
      <c r="L223" s="294"/>
      <c r="M223" s="295" t="s">
        <v>1</v>
      </c>
      <c r="N223" s="296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233</v>
      </c>
      <c r="AT223" s="240" t="s">
        <v>312</v>
      </c>
      <c r="AU223" s="240" t="s">
        <v>89</v>
      </c>
      <c r="AY223" s="18" t="s">
        <v>170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176</v>
      </c>
      <c r="BM223" s="240" t="s">
        <v>3374</v>
      </c>
    </row>
    <row r="224" s="2" customFormat="1">
      <c r="A224" s="39"/>
      <c r="B224" s="40"/>
      <c r="C224" s="41"/>
      <c r="D224" s="244" t="s">
        <v>2339</v>
      </c>
      <c r="E224" s="41"/>
      <c r="F224" s="306" t="s">
        <v>3375</v>
      </c>
      <c r="G224" s="41"/>
      <c r="H224" s="41"/>
      <c r="I224" s="307"/>
      <c r="J224" s="41"/>
      <c r="K224" s="41"/>
      <c r="L224" s="45"/>
      <c r="M224" s="308"/>
      <c r="N224" s="30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2339</v>
      </c>
      <c r="AU224" s="18" t="s">
        <v>89</v>
      </c>
    </row>
    <row r="225" s="2" customFormat="1" ht="14.4" customHeight="1">
      <c r="A225" s="39"/>
      <c r="B225" s="40"/>
      <c r="C225" s="286" t="s">
        <v>594</v>
      </c>
      <c r="D225" s="286" t="s">
        <v>312</v>
      </c>
      <c r="E225" s="287" t="s">
        <v>3376</v>
      </c>
      <c r="F225" s="288" t="s">
        <v>3377</v>
      </c>
      <c r="G225" s="289" t="s">
        <v>1337</v>
      </c>
      <c r="H225" s="290">
        <v>45</v>
      </c>
      <c r="I225" s="291"/>
      <c r="J225" s="292">
        <f>ROUND(I225*H225,2)</f>
        <v>0</v>
      </c>
      <c r="K225" s="293"/>
      <c r="L225" s="294"/>
      <c r="M225" s="295" t="s">
        <v>1</v>
      </c>
      <c r="N225" s="296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233</v>
      </c>
      <c r="AT225" s="240" t="s">
        <v>312</v>
      </c>
      <c r="AU225" s="240" t="s">
        <v>89</v>
      </c>
      <c r="AY225" s="18" t="s">
        <v>170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87</v>
      </c>
      <c r="BK225" s="241">
        <f>ROUND(I225*H225,2)</f>
        <v>0</v>
      </c>
      <c r="BL225" s="18" t="s">
        <v>176</v>
      </c>
      <c r="BM225" s="240" t="s">
        <v>3378</v>
      </c>
    </row>
    <row r="226" s="2" customFormat="1">
      <c r="A226" s="39"/>
      <c r="B226" s="40"/>
      <c r="C226" s="41"/>
      <c r="D226" s="244" t="s">
        <v>2339</v>
      </c>
      <c r="E226" s="41"/>
      <c r="F226" s="306" t="s">
        <v>3379</v>
      </c>
      <c r="G226" s="41"/>
      <c r="H226" s="41"/>
      <c r="I226" s="307"/>
      <c r="J226" s="41"/>
      <c r="K226" s="41"/>
      <c r="L226" s="45"/>
      <c r="M226" s="308"/>
      <c r="N226" s="309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2339</v>
      </c>
      <c r="AU226" s="18" t="s">
        <v>89</v>
      </c>
    </row>
    <row r="227" s="2" customFormat="1" ht="14.4" customHeight="1">
      <c r="A227" s="39"/>
      <c r="B227" s="40"/>
      <c r="C227" s="286" t="s">
        <v>598</v>
      </c>
      <c r="D227" s="286" t="s">
        <v>312</v>
      </c>
      <c r="E227" s="287" t="s">
        <v>3380</v>
      </c>
      <c r="F227" s="288" t="s">
        <v>3381</v>
      </c>
      <c r="G227" s="289" t="s">
        <v>3382</v>
      </c>
      <c r="H227" s="290">
        <v>1</v>
      </c>
      <c r="I227" s="291"/>
      <c r="J227" s="292">
        <f>ROUND(I227*H227,2)</f>
        <v>0</v>
      </c>
      <c r="K227" s="293"/>
      <c r="L227" s="294"/>
      <c r="M227" s="295" t="s">
        <v>1</v>
      </c>
      <c r="N227" s="296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233</v>
      </c>
      <c r="AT227" s="240" t="s">
        <v>312</v>
      </c>
      <c r="AU227" s="240" t="s">
        <v>89</v>
      </c>
      <c r="AY227" s="18" t="s">
        <v>170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176</v>
      </c>
      <c r="BM227" s="240" t="s">
        <v>3383</v>
      </c>
    </row>
    <row r="228" s="2" customFormat="1">
      <c r="A228" s="39"/>
      <c r="B228" s="40"/>
      <c r="C228" s="41"/>
      <c r="D228" s="244" t="s">
        <v>2339</v>
      </c>
      <c r="E228" s="41"/>
      <c r="F228" s="306" t="s">
        <v>3384</v>
      </c>
      <c r="G228" s="41"/>
      <c r="H228" s="41"/>
      <c r="I228" s="307"/>
      <c r="J228" s="41"/>
      <c r="K228" s="41"/>
      <c r="L228" s="45"/>
      <c r="M228" s="308"/>
      <c r="N228" s="309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2339</v>
      </c>
      <c r="AU228" s="18" t="s">
        <v>89</v>
      </c>
    </row>
    <row r="229" s="2" customFormat="1" ht="14.4" customHeight="1">
      <c r="A229" s="39"/>
      <c r="B229" s="40"/>
      <c r="C229" s="286" t="s">
        <v>602</v>
      </c>
      <c r="D229" s="286" t="s">
        <v>312</v>
      </c>
      <c r="E229" s="287" t="s">
        <v>3385</v>
      </c>
      <c r="F229" s="288" t="s">
        <v>3386</v>
      </c>
      <c r="G229" s="289" t="s">
        <v>3387</v>
      </c>
      <c r="H229" s="290">
        <v>1</v>
      </c>
      <c r="I229" s="291"/>
      <c r="J229" s="292">
        <f>ROUND(I229*H229,2)</f>
        <v>0</v>
      </c>
      <c r="K229" s="293"/>
      <c r="L229" s="294"/>
      <c r="M229" s="295" t="s">
        <v>1</v>
      </c>
      <c r="N229" s="296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233</v>
      </c>
      <c r="AT229" s="240" t="s">
        <v>312</v>
      </c>
      <c r="AU229" s="240" t="s">
        <v>89</v>
      </c>
      <c r="AY229" s="18" t="s">
        <v>170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176</v>
      </c>
      <c r="BM229" s="240" t="s">
        <v>3388</v>
      </c>
    </row>
    <row r="230" s="2" customFormat="1">
      <c r="A230" s="39"/>
      <c r="B230" s="40"/>
      <c r="C230" s="41"/>
      <c r="D230" s="244" t="s">
        <v>2339</v>
      </c>
      <c r="E230" s="41"/>
      <c r="F230" s="306" t="s">
        <v>3389</v>
      </c>
      <c r="G230" s="41"/>
      <c r="H230" s="41"/>
      <c r="I230" s="307"/>
      <c r="J230" s="41"/>
      <c r="K230" s="41"/>
      <c r="L230" s="45"/>
      <c r="M230" s="308"/>
      <c r="N230" s="30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2339</v>
      </c>
      <c r="AU230" s="18" t="s">
        <v>89</v>
      </c>
    </row>
    <row r="231" s="2" customFormat="1" ht="14.4" customHeight="1">
      <c r="A231" s="39"/>
      <c r="B231" s="40"/>
      <c r="C231" s="286" t="s">
        <v>609</v>
      </c>
      <c r="D231" s="286" t="s">
        <v>312</v>
      </c>
      <c r="E231" s="287" t="s">
        <v>3390</v>
      </c>
      <c r="F231" s="288" t="s">
        <v>3391</v>
      </c>
      <c r="G231" s="289" t="s">
        <v>1337</v>
      </c>
      <c r="H231" s="290">
        <v>50</v>
      </c>
      <c r="I231" s="291"/>
      <c r="J231" s="292">
        <f>ROUND(I231*H231,2)</f>
        <v>0</v>
      </c>
      <c r="K231" s="293"/>
      <c r="L231" s="294"/>
      <c r="M231" s="295" t="s">
        <v>1</v>
      </c>
      <c r="N231" s="296" t="s">
        <v>44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233</v>
      </c>
      <c r="AT231" s="240" t="s">
        <v>312</v>
      </c>
      <c r="AU231" s="240" t="s">
        <v>89</v>
      </c>
      <c r="AY231" s="18" t="s">
        <v>170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87</v>
      </c>
      <c r="BK231" s="241">
        <f>ROUND(I231*H231,2)</f>
        <v>0</v>
      </c>
      <c r="BL231" s="18" t="s">
        <v>176</v>
      </c>
      <c r="BM231" s="240" t="s">
        <v>3392</v>
      </c>
    </row>
    <row r="232" s="2" customFormat="1">
      <c r="A232" s="39"/>
      <c r="B232" s="40"/>
      <c r="C232" s="41"/>
      <c r="D232" s="244" t="s">
        <v>2339</v>
      </c>
      <c r="E232" s="41"/>
      <c r="F232" s="306" t="s">
        <v>3393</v>
      </c>
      <c r="G232" s="41"/>
      <c r="H232" s="41"/>
      <c r="I232" s="307"/>
      <c r="J232" s="41"/>
      <c r="K232" s="41"/>
      <c r="L232" s="45"/>
      <c r="M232" s="308"/>
      <c r="N232" s="30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2339</v>
      </c>
      <c r="AU232" s="18" t="s">
        <v>89</v>
      </c>
    </row>
    <row r="233" s="2" customFormat="1" ht="14.4" customHeight="1">
      <c r="A233" s="39"/>
      <c r="B233" s="40"/>
      <c r="C233" s="286" t="s">
        <v>615</v>
      </c>
      <c r="D233" s="286" t="s">
        <v>312</v>
      </c>
      <c r="E233" s="287" t="s">
        <v>3394</v>
      </c>
      <c r="F233" s="288" t="s">
        <v>3395</v>
      </c>
      <c r="G233" s="289" t="s">
        <v>329</v>
      </c>
      <c r="H233" s="290">
        <v>1480</v>
      </c>
      <c r="I233" s="291"/>
      <c r="J233" s="292">
        <f>ROUND(I233*H233,2)</f>
        <v>0</v>
      </c>
      <c r="K233" s="293"/>
      <c r="L233" s="294"/>
      <c r="M233" s="295" t="s">
        <v>1</v>
      </c>
      <c r="N233" s="296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233</v>
      </c>
      <c r="AT233" s="240" t="s">
        <v>312</v>
      </c>
      <c r="AU233" s="240" t="s">
        <v>89</v>
      </c>
      <c r="AY233" s="18" t="s">
        <v>170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87</v>
      </c>
      <c r="BK233" s="241">
        <f>ROUND(I233*H233,2)</f>
        <v>0</v>
      </c>
      <c r="BL233" s="18" t="s">
        <v>176</v>
      </c>
      <c r="BM233" s="240" t="s">
        <v>3396</v>
      </c>
    </row>
    <row r="234" s="2" customFormat="1">
      <c r="A234" s="39"/>
      <c r="B234" s="40"/>
      <c r="C234" s="41"/>
      <c r="D234" s="244" t="s">
        <v>2339</v>
      </c>
      <c r="E234" s="41"/>
      <c r="F234" s="306" t="s">
        <v>3397</v>
      </c>
      <c r="G234" s="41"/>
      <c r="H234" s="41"/>
      <c r="I234" s="307"/>
      <c r="J234" s="41"/>
      <c r="K234" s="41"/>
      <c r="L234" s="45"/>
      <c r="M234" s="308"/>
      <c r="N234" s="30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2339</v>
      </c>
      <c r="AU234" s="18" t="s">
        <v>89</v>
      </c>
    </row>
    <row r="235" s="2" customFormat="1" ht="24.15" customHeight="1">
      <c r="A235" s="39"/>
      <c r="B235" s="40"/>
      <c r="C235" s="228" t="s">
        <v>621</v>
      </c>
      <c r="D235" s="228" t="s">
        <v>172</v>
      </c>
      <c r="E235" s="229" t="s">
        <v>3398</v>
      </c>
      <c r="F235" s="230" t="s">
        <v>3399</v>
      </c>
      <c r="G235" s="231" t="s">
        <v>1568</v>
      </c>
      <c r="H235" s="297"/>
      <c r="I235" s="233"/>
      <c r="J235" s="234">
        <f>ROUND(I235*H235,2)</f>
        <v>0</v>
      </c>
      <c r="K235" s="235"/>
      <c r="L235" s="45"/>
      <c r="M235" s="301" t="s">
        <v>1</v>
      </c>
      <c r="N235" s="302" t="s">
        <v>44</v>
      </c>
      <c r="O235" s="303"/>
      <c r="P235" s="304">
        <f>O235*H235</f>
        <v>0</v>
      </c>
      <c r="Q235" s="304">
        <v>0</v>
      </c>
      <c r="R235" s="304">
        <f>Q235*H235</f>
        <v>0</v>
      </c>
      <c r="S235" s="304">
        <v>0</v>
      </c>
      <c r="T235" s="30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273</v>
      </c>
      <c r="AT235" s="240" t="s">
        <v>172</v>
      </c>
      <c r="AU235" s="240" t="s">
        <v>89</v>
      </c>
      <c r="AY235" s="18" t="s">
        <v>170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273</v>
      </c>
      <c r="BM235" s="240" t="s">
        <v>3400</v>
      </c>
    </row>
    <row r="236" s="2" customFormat="1" ht="6.96" customHeight="1">
      <c r="A236" s="39"/>
      <c r="B236" s="67"/>
      <c r="C236" s="68"/>
      <c r="D236" s="68"/>
      <c r="E236" s="68"/>
      <c r="F236" s="68"/>
      <c r="G236" s="68"/>
      <c r="H236" s="68"/>
      <c r="I236" s="68"/>
      <c r="J236" s="68"/>
      <c r="K236" s="68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/TjIbMNmbQdH61aAu6vsHF/J9gXiQEAuLbV8gL8cui3ra5T436xaHCh5+SaqOU91DLT2Zuu5CKRi9Y7kCBfA3Q==" hashValue="st1wNBssMveruQaNd4CwasaPwplSObjgo5kxr6obIIifMX8CaRPEV07ZfK50f2nqVazqooxQkrbUTVItP2zrfA==" algorithmName="SHA-512" password="CC35"/>
  <autoFilter ref="C117:K2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3401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ROUND((SUM(BE118:BE213)),  2)</f>
        <v>0</v>
      </c>
      <c r="G33" s="39"/>
      <c r="H33" s="39"/>
      <c r="I33" s="165">
        <v>0.20999999999999999</v>
      </c>
      <c r="J33" s="164">
        <f>ROUND(((SUM(BE118:BE213))*I33),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ROUND((SUM(BF118:BF213)),  2)</f>
        <v>0</v>
      </c>
      <c r="G34" s="39"/>
      <c r="H34" s="39"/>
      <c r="I34" s="165">
        <v>0.14999999999999999</v>
      </c>
      <c r="J34" s="164">
        <f>ROUND(((SUM(BF118:BF213))*I34),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ROUND((SUM(BG118:BG213)),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ROUND((SUM(BH118:BH213)),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ROUND((SUM(BI118:BI213)),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SO08 -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139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3402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Stavební úpravy a přístavba krytého bazénu ve Studénce, Budovatelská 769, 742 13 Studénka - Butovice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SO08 - Vytápění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26.10.2021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Studénka</v>
      </c>
      <c r="G114" s="41"/>
      <c r="H114" s="41"/>
      <c r="I114" s="33" t="s">
        <v>32</v>
      </c>
      <c r="J114" s="37" t="str">
        <f>E21</f>
        <v>Michal Pospíšil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156</v>
      </c>
      <c r="D117" s="203" t="s">
        <v>64</v>
      </c>
      <c r="E117" s="203" t="s">
        <v>60</v>
      </c>
      <c r="F117" s="203" t="s">
        <v>61</v>
      </c>
      <c r="G117" s="203" t="s">
        <v>157</v>
      </c>
      <c r="H117" s="203" t="s">
        <v>158</v>
      </c>
      <c r="I117" s="203" t="s">
        <v>159</v>
      </c>
      <c r="J117" s="204" t="s">
        <v>126</v>
      </c>
      <c r="K117" s="205" t="s">
        <v>160</v>
      </c>
      <c r="L117" s="206"/>
      <c r="M117" s="101" t="s">
        <v>1</v>
      </c>
      <c r="N117" s="102" t="s">
        <v>43</v>
      </c>
      <c r="O117" s="102" t="s">
        <v>161</v>
      </c>
      <c r="P117" s="102" t="s">
        <v>162</v>
      </c>
      <c r="Q117" s="102" t="s">
        <v>163</v>
      </c>
      <c r="R117" s="102" t="s">
        <v>164</v>
      </c>
      <c r="S117" s="102" t="s">
        <v>165</v>
      </c>
      <c r="T117" s="103" t="s">
        <v>166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167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0.0010499999999999999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128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78</v>
      </c>
      <c r="E119" s="215" t="s">
        <v>1487</v>
      </c>
      <c r="F119" s="215" t="s">
        <v>1488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0.0010499999999999999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89</v>
      </c>
      <c r="AT119" s="224" t="s">
        <v>78</v>
      </c>
      <c r="AU119" s="224" t="s">
        <v>79</v>
      </c>
      <c r="AY119" s="223" t="s">
        <v>170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78</v>
      </c>
      <c r="E120" s="226" t="s">
        <v>3403</v>
      </c>
      <c r="F120" s="226" t="s">
        <v>116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SUM(P121:P213)</f>
        <v>0</v>
      </c>
      <c r="Q120" s="220"/>
      <c r="R120" s="221">
        <f>SUM(R121:R213)</f>
        <v>0.0010499999999999999</v>
      </c>
      <c r="S120" s="220"/>
      <c r="T120" s="222">
        <f>SUM(T121:T213)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89</v>
      </c>
      <c r="AT120" s="224" t="s">
        <v>78</v>
      </c>
      <c r="AU120" s="224" t="s">
        <v>87</v>
      </c>
      <c r="AY120" s="223" t="s">
        <v>170</v>
      </c>
      <c r="BK120" s="225">
        <f>SUM(BK121:BK213)</f>
        <v>0</v>
      </c>
    </row>
    <row r="121" s="2" customFormat="1" ht="14.4" customHeight="1">
      <c r="A121" s="39"/>
      <c r="B121" s="40"/>
      <c r="C121" s="228" t="s">
        <v>87</v>
      </c>
      <c r="D121" s="228" t="s">
        <v>172</v>
      </c>
      <c r="E121" s="229" t="s">
        <v>3404</v>
      </c>
      <c r="F121" s="230" t="s">
        <v>3405</v>
      </c>
      <c r="G121" s="231" t="s">
        <v>1716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44</v>
      </c>
      <c r="O121" s="92"/>
      <c r="P121" s="238">
        <f>O121*H121</f>
        <v>0</v>
      </c>
      <c r="Q121" s="238">
        <v>0.0010499999999999999</v>
      </c>
      <c r="R121" s="238">
        <f>Q121*H121</f>
        <v>0.0010499999999999999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273</v>
      </c>
      <c r="AT121" s="240" t="s">
        <v>172</v>
      </c>
      <c r="AU121" s="240" t="s">
        <v>89</v>
      </c>
      <c r="AY121" s="18" t="s">
        <v>170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87</v>
      </c>
      <c r="BK121" s="241">
        <f>ROUND(I121*H121,2)</f>
        <v>0</v>
      </c>
      <c r="BL121" s="18" t="s">
        <v>273</v>
      </c>
      <c r="BM121" s="240" t="s">
        <v>3406</v>
      </c>
    </row>
    <row r="122" s="2" customFormat="1" ht="14.4" customHeight="1">
      <c r="A122" s="39"/>
      <c r="B122" s="40"/>
      <c r="C122" s="286" t="s">
        <v>89</v>
      </c>
      <c r="D122" s="286" t="s">
        <v>312</v>
      </c>
      <c r="E122" s="287" t="s">
        <v>3407</v>
      </c>
      <c r="F122" s="288" t="s">
        <v>3408</v>
      </c>
      <c r="G122" s="289" t="s">
        <v>1337</v>
      </c>
      <c r="H122" s="290">
        <v>1</v>
      </c>
      <c r="I122" s="291"/>
      <c r="J122" s="292">
        <f>ROUND(I122*H122,2)</f>
        <v>0</v>
      </c>
      <c r="K122" s="293"/>
      <c r="L122" s="294"/>
      <c r="M122" s="295" t="s">
        <v>1</v>
      </c>
      <c r="N122" s="296" t="s">
        <v>44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233</v>
      </c>
      <c r="AT122" s="240" t="s">
        <v>312</v>
      </c>
      <c r="AU122" s="240" t="s">
        <v>89</v>
      </c>
      <c r="AY122" s="18" t="s">
        <v>170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87</v>
      </c>
      <c r="BK122" s="241">
        <f>ROUND(I122*H122,2)</f>
        <v>0</v>
      </c>
      <c r="BL122" s="18" t="s">
        <v>176</v>
      </c>
      <c r="BM122" s="240" t="s">
        <v>3409</v>
      </c>
    </row>
    <row r="123" s="2" customFormat="1">
      <c r="A123" s="39"/>
      <c r="B123" s="40"/>
      <c r="C123" s="41"/>
      <c r="D123" s="244" t="s">
        <v>2339</v>
      </c>
      <c r="E123" s="41"/>
      <c r="F123" s="306" t="s">
        <v>3410</v>
      </c>
      <c r="G123" s="41"/>
      <c r="H123" s="41"/>
      <c r="I123" s="307"/>
      <c r="J123" s="41"/>
      <c r="K123" s="41"/>
      <c r="L123" s="45"/>
      <c r="M123" s="308"/>
      <c r="N123" s="309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2339</v>
      </c>
      <c r="AU123" s="18" t="s">
        <v>89</v>
      </c>
    </row>
    <row r="124" s="2" customFormat="1" ht="14.4" customHeight="1">
      <c r="A124" s="39"/>
      <c r="B124" s="40"/>
      <c r="C124" s="286" t="s">
        <v>189</v>
      </c>
      <c r="D124" s="286" t="s">
        <v>312</v>
      </c>
      <c r="E124" s="287" t="s">
        <v>3411</v>
      </c>
      <c r="F124" s="288" t="s">
        <v>3412</v>
      </c>
      <c r="G124" s="289" t="s">
        <v>1337</v>
      </c>
      <c r="H124" s="290">
        <v>1</v>
      </c>
      <c r="I124" s="291"/>
      <c r="J124" s="292">
        <f>ROUND(I124*H124,2)</f>
        <v>0</v>
      </c>
      <c r="K124" s="293"/>
      <c r="L124" s="294"/>
      <c r="M124" s="295" t="s">
        <v>1</v>
      </c>
      <c r="N124" s="296" t="s">
        <v>44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233</v>
      </c>
      <c r="AT124" s="240" t="s">
        <v>312</v>
      </c>
      <c r="AU124" s="240" t="s">
        <v>89</v>
      </c>
      <c r="AY124" s="18" t="s">
        <v>170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87</v>
      </c>
      <c r="BK124" s="241">
        <f>ROUND(I124*H124,2)</f>
        <v>0</v>
      </c>
      <c r="BL124" s="18" t="s">
        <v>176</v>
      </c>
      <c r="BM124" s="240" t="s">
        <v>3413</v>
      </c>
    </row>
    <row r="125" s="2" customFormat="1">
      <c r="A125" s="39"/>
      <c r="B125" s="40"/>
      <c r="C125" s="41"/>
      <c r="D125" s="244" t="s">
        <v>2339</v>
      </c>
      <c r="E125" s="41"/>
      <c r="F125" s="306" t="s">
        <v>3414</v>
      </c>
      <c r="G125" s="41"/>
      <c r="H125" s="41"/>
      <c r="I125" s="307"/>
      <c r="J125" s="41"/>
      <c r="K125" s="41"/>
      <c r="L125" s="45"/>
      <c r="M125" s="308"/>
      <c r="N125" s="30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2339</v>
      </c>
      <c r="AU125" s="18" t="s">
        <v>89</v>
      </c>
    </row>
    <row r="126" s="2" customFormat="1" ht="14.4" customHeight="1">
      <c r="A126" s="39"/>
      <c r="B126" s="40"/>
      <c r="C126" s="286" t="s">
        <v>176</v>
      </c>
      <c r="D126" s="286" t="s">
        <v>312</v>
      </c>
      <c r="E126" s="287" t="s">
        <v>3415</v>
      </c>
      <c r="F126" s="288" t="s">
        <v>3416</v>
      </c>
      <c r="G126" s="289" t="s">
        <v>1337</v>
      </c>
      <c r="H126" s="290">
        <v>1</v>
      </c>
      <c r="I126" s="291"/>
      <c r="J126" s="292">
        <f>ROUND(I126*H126,2)</f>
        <v>0</v>
      </c>
      <c r="K126" s="293"/>
      <c r="L126" s="294"/>
      <c r="M126" s="295" t="s">
        <v>1</v>
      </c>
      <c r="N126" s="296" t="s">
        <v>44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233</v>
      </c>
      <c r="AT126" s="240" t="s">
        <v>312</v>
      </c>
      <c r="AU126" s="240" t="s">
        <v>89</v>
      </c>
      <c r="AY126" s="18" t="s">
        <v>170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87</v>
      </c>
      <c r="BK126" s="241">
        <f>ROUND(I126*H126,2)</f>
        <v>0</v>
      </c>
      <c r="BL126" s="18" t="s">
        <v>176</v>
      </c>
      <c r="BM126" s="240" t="s">
        <v>3417</v>
      </c>
    </row>
    <row r="127" s="2" customFormat="1">
      <c r="A127" s="39"/>
      <c r="B127" s="40"/>
      <c r="C127" s="41"/>
      <c r="D127" s="244" t="s">
        <v>2339</v>
      </c>
      <c r="E127" s="41"/>
      <c r="F127" s="306" t="s">
        <v>3418</v>
      </c>
      <c r="G127" s="41"/>
      <c r="H127" s="41"/>
      <c r="I127" s="307"/>
      <c r="J127" s="41"/>
      <c r="K127" s="41"/>
      <c r="L127" s="45"/>
      <c r="M127" s="308"/>
      <c r="N127" s="309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2339</v>
      </c>
      <c r="AU127" s="18" t="s">
        <v>89</v>
      </c>
    </row>
    <row r="128" s="2" customFormat="1" ht="14.4" customHeight="1">
      <c r="A128" s="39"/>
      <c r="B128" s="40"/>
      <c r="C128" s="286" t="s">
        <v>206</v>
      </c>
      <c r="D128" s="286" t="s">
        <v>312</v>
      </c>
      <c r="E128" s="287" t="s">
        <v>3419</v>
      </c>
      <c r="F128" s="288" t="s">
        <v>3420</v>
      </c>
      <c r="G128" s="289" t="s">
        <v>1337</v>
      </c>
      <c r="H128" s="290">
        <v>1</v>
      </c>
      <c r="I128" s="291"/>
      <c r="J128" s="292">
        <f>ROUND(I128*H128,2)</f>
        <v>0</v>
      </c>
      <c r="K128" s="293"/>
      <c r="L128" s="294"/>
      <c r="M128" s="295" t="s">
        <v>1</v>
      </c>
      <c r="N128" s="296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233</v>
      </c>
      <c r="AT128" s="240" t="s">
        <v>312</v>
      </c>
      <c r="AU128" s="240" t="s">
        <v>89</v>
      </c>
      <c r="AY128" s="18" t="s">
        <v>170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87</v>
      </c>
      <c r="BK128" s="241">
        <f>ROUND(I128*H128,2)</f>
        <v>0</v>
      </c>
      <c r="BL128" s="18" t="s">
        <v>176</v>
      </c>
      <c r="BM128" s="240" t="s">
        <v>3421</v>
      </c>
    </row>
    <row r="129" s="2" customFormat="1">
      <c r="A129" s="39"/>
      <c r="B129" s="40"/>
      <c r="C129" s="41"/>
      <c r="D129" s="244" t="s">
        <v>2339</v>
      </c>
      <c r="E129" s="41"/>
      <c r="F129" s="306" t="s">
        <v>3414</v>
      </c>
      <c r="G129" s="41"/>
      <c r="H129" s="41"/>
      <c r="I129" s="307"/>
      <c r="J129" s="41"/>
      <c r="K129" s="41"/>
      <c r="L129" s="45"/>
      <c r="M129" s="308"/>
      <c r="N129" s="30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2339</v>
      </c>
      <c r="AU129" s="18" t="s">
        <v>89</v>
      </c>
    </row>
    <row r="130" s="2" customFormat="1" ht="14.4" customHeight="1">
      <c r="A130" s="39"/>
      <c r="B130" s="40"/>
      <c r="C130" s="286" t="s">
        <v>213</v>
      </c>
      <c r="D130" s="286" t="s">
        <v>312</v>
      </c>
      <c r="E130" s="287" t="s">
        <v>3422</v>
      </c>
      <c r="F130" s="288" t="s">
        <v>3423</v>
      </c>
      <c r="G130" s="289" t="s">
        <v>1337</v>
      </c>
      <c r="H130" s="290">
        <v>2</v>
      </c>
      <c r="I130" s="291"/>
      <c r="J130" s="292">
        <f>ROUND(I130*H130,2)</f>
        <v>0</v>
      </c>
      <c r="K130" s="293"/>
      <c r="L130" s="294"/>
      <c r="M130" s="295" t="s">
        <v>1</v>
      </c>
      <c r="N130" s="296" t="s">
        <v>44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233</v>
      </c>
      <c r="AT130" s="240" t="s">
        <v>312</v>
      </c>
      <c r="AU130" s="240" t="s">
        <v>89</v>
      </c>
      <c r="AY130" s="18" t="s">
        <v>170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176</v>
      </c>
      <c r="BM130" s="240" t="s">
        <v>3424</v>
      </c>
    </row>
    <row r="131" s="2" customFormat="1">
      <c r="A131" s="39"/>
      <c r="B131" s="40"/>
      <c r="C131" s="41"/>
      <c r="D131" s="244" t="s">
        <v>2339</v>
      </c>
      <c r="E131" s="41"/>
      <c r="F131" s="306" t="s">
        <v>3425</v>
      </c>
      <c r="G131" s="41"/>
      <c r="H131" s="41"/>
      <c r="I131" s="307"/>
      <c r="J131" s="41"/>
      <c r="K131" s="41"/>
      <c r="L131" s="45"/>
      <c r="M131" s="308"/>
      <c r="N131" s="30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2339</v>
      </c>
      <c r="AU131" s="18" t="s">
        <v>89</v>
      </c>
    </row>
    <row r="132" s="2" customFormat="1" ht="14.4" customHeight="1">
      <c r="A132" s="39"/>
      <c r="B132" s="40"/>
      <c r="C132" s="286" t="s">
        <v>226</v>
      </c>
      <c r="D132" s="286" t="s">
        <v>312</v>
      </c>
      <c r="E132" s="287" t="s">
        <v>3426</v>
      </c>
      <c r="F132" s="288" t="s">
        <v>3427</v>
      </c>
      <c r="G132" s="289" t="s">
        <v>1337</v>
      </c>
      <c r="H132" s="290">
        <v>1</v>
      </c>
      <c r="I132" s="291"/>
      <c r="J132" s="292">
        <f>ROUND(I132*H132,2)</f>
        <v>0</v>
      </c>
      <c r="K132" s="293"/>
      <c r="L132" s="294"/>
      <c r="M132" s="295" t="s">
        <v>1</v>
      </c>
      <c r="N132" s="296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233</v>
      </c>
      <c r="AT132" s="240" t="s">
        <v>312</v>
      </c>
      <c r="AU132" s="240" t="s">
        <v>89</v>
      </c>
      <c r="AY132" s="18" t="s">
        <v>170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176</v>
      </c>
      <c r="BM132" s="240" t="s">
        <v>3428</v>
      </c>
    </row>
    <row r="133" s="2" customFormat="1">
      <c r="A133" s="39"/>
      <c r="B133" s="40"/>
      <c r="C133" s="41"/>
      <c r="D133" s="244" t="s">
        <v>2339</v>
      </c>
      <c r="E133" s="41"/>
      <c r="F133" s="306" t="s">
        <v>3429</v>
      </c>
      <c r="G133" s="41"/>
      <c r="H133" s="41"/>
      <c r="I133" s="307"/>
      <c r="J133" s="41"/>
      <c r="K133" s="41"/>
      <c r="L133" s="45"/>
      <c r="M133" s="308"/>
      <c r="N133" s="30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2339</v>
      </c>
      <c r="AU133" s="18" t="s">
        <v>89</v>
      </c>
    </row>
    <row r="134" s="2" customFormat="1" ht="14.4" customHeight="1">
      <c r="A134" s="39"/>
      <c r="B134" s="40"/>
      <c r="C134" s="286" t="s">
        <v>233</v>
      </c>
      <c r="D134" s="286" t="s">
        <v>312</v>
      </c>
      <c r="E134" s="287" t="s">
        <v>3430</v>
      </c>
      <c r="F134" s="288" t="s">
        <v>3431</v>
      </c>
      <c r="G134" s="289" t="s">
        <v>1337</v>
      </c>
      <c r="H134" s="290">
        <v>1</v>
      </c>
      <c r="I134" s="291"/>
      <c r="J134" s="292">
        <f>ROUND(I134*H134,2)</f>
        <v>0</v>
      </c>
      <c r="K134" s="293"/>
      <c r="L134" s="294"/>
      <c r="M134" s="295" t="s">
        <v>1</v>
      </c>
      <c r="N134" s="296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233</v>
      </c>
      <c r="AT134" s="240" t="s">
        <v>312</v>
      </c>
      <c r="AU134" s="240" t="s">
        <v>89</v>
      </c>
      <c r="AY134" s="18" t="s">
        <v>170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176</v>
      </c>
      <c r="BM134" s="240" t="s">
        <v>3432</v>
      </c>
    </row>
    <row r="135" s="2" customFormat="1">
      <c r="A135" s="39"/>
      <c r="B135" s="40"/>
      <c r="C135" s="41"/>
      <c r="D135" s="244" t="s">
        <v>2339</v>
      </c>
      <c r="E135" s="41"/>
      <c r="F135" s="306" t="s">
        <v>3414</v>
      </c>
      <c r="G135" s="41"/>
      <c r="H135" s="41"/>
      <c r="I135" s="307"/>
      <c r="J135" s="41"/>
      <c r="K135" s="41"/>
      <c r="L135" s="45"/>
      <c r="M135" s="308"/>
      <c r="N135" s="30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2339</v>
      </c>
      <c r="AU135" s="18" t="s">
        <v>89</v>
      </c>
    </row>
    <row r="136" s="2" customFormat="1" ht="24.15" customHeight="1">
      <c r="A136" s="39"/>
      <c r="B136" s="40"/>
      <c r="C136" s="286" t="s">
        <v>240</v>
      </c>
      <c r="D136" s="286" t="s">
        <v>312</v>
      </c>
      <c r="E136" s="287" t="s">
        <v>3433</v>
      </c>
      <c r="F136" s="288" t="s">
        <v>3434</v>
      </c>
      <c r="G136" s="289" t="s">
        <v>1337</v>
      </c>
      <c r="H136" s="290">
        <v>2</v>
      </c>
      <c r="I136" s="291"/>
      <c r="J136" s="292">
        <f>ROUND(I136*H136,2)</f>
        <v>0</v>
      </c>
      <c r="K136" s="293"/>
      <c r="L136" s="294"/>
      <c r="M136" s="295" t="s">
        <v>1</v>
      </c>
      <c r="N136" s="296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233</v>
      </c>
      <c r="AT136" s="240" t="s">
        <v>312</v>
      </c>
      <c r="AU136" s="240" t="s">
        <v>89</v>
      </c>
      <c r="AY136" s="18" t="s">
        <v>170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87</v>
      </c>
      <c r="BK136" s="241">
        <f>ROUND(I136*H136,2)</f>
        <v>0</v>
      </c>
      <c r="BL136" s="18" t="s">
        <v>176</v>
      </c>
      <c r="BM136" s="240" t="s">
        <v>3435</v>
      </c>
    </row>
    <row r="137" s="2" customFormat="1">
      <c r="A137" s="39"/>
      <c r="B137" s="40"/>
      <c r="C137" s="41"/>
      <c r="D137" s="244" t="s">
        <v>2339</v>
      </c>
      <c r="E137" s="41"/>
      <c r="F137" s="306" t="s">
        <v>3425</v>
      </c>
      <c r="G137" s="41"/>
      <c r="H137" s="41"/>
      <c r="I137" s="307"/>
      <c r="J137" s="41"/>
      <c r="K137" s="41"/>
      <c r="L137" s="45"/>
      <c r="M137" s="308"/>
      <c r="N137" s="309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2339</v>
      </c>
      <c r="AU137" s="18" t="s">
        <v>89</v>
      </c>
    </row>
    <row r="138" s="2" customFormat="1" ht="14.4" customHeight="1">
      <c r="A138" s="39"/>
      <c r="B138" s="40"/>
      <c r="C138" s="286" t="s">
        <v>247</v>
      </c>
      <c r="D138" s="286" t="s">
        <v>312</v>
      </c>
      <c r="E138" s="287" t="s">
        <v>3436</v>
      </c>
      <c r="F138" s="288" t="s">
        <v>3437</v>
      </c>
      <c r="G138" s="289" t="s">
        <v>1337</v>
      </c>
      <c r="H138" s="290">
        <v>1</v>
      </c>
      <c r="I138" s="291"/>
      <c r="J138" s="292">
        <f>ROUND(I138*H138,2)</f>
        <v>0</v>
      </c>
      <c r="K138" s="293"/>
      <c r="L138" s="294"/>
      <c r="M138" s="295" t="s">
        <v>1</v>
      </c>
      <c r="N138" s="296" t="s">
        <v>44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233</v>
      </c>
      <c r="AT138" s="240" t="s">
        <v>312</v>
      </c>
      <c r="AU138" s="240" t="s">
        <v>89</v>
      </c>
      <c r="AY138" s="18" t="s">
        <v>170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87</v>
      </c>
      <c r="BK138" s="241">
        <f>ROUND(I138*H138,2)</f>
        <v>0</v>
      </c>
      <c r="BL138" s="18" t="s">
        <v>176</v>
      </c>
      <c r="BM138" s="240" t="s">
        <v>3438</v>
      </c>
    </row>
    <row r="139" s="2" customFormat="1">
      <c r="A139" s="39"/>
      <c r="B139" s="40"/>
      <c r="C139" s="41"/>
      <c r="D139" s="244" t="s">
        <v>2339</v>
      </c>
      <c r="E139" s="41"/>
      <c r="F139" s="306" t="s">
        <v>3439</v>
      </c>
      <c r="G139" s="41"/>
      <c r="H139" s="41"/>
      <c r="I139" s="307"/>
      <c r="J139" s="41"/>
      <c r="K139" s="41"/>
      <c r="L139" s="45"/>
      <c r="M139" s="308"/>
      <c r="N139" s="309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2339</v>
      </c>
      <c r="AU139" s="18" t="s">
        <v>89</v>
      </c>
    </row>
    <row r="140" s="2" customFormat="1" ht="14.4" customHeight="1">
      <c r="A140" s="39"/>
      <c r="B140" s="40"/>
      <c r="C140" s="286" t="s">
        <v>251</v>
      </c>
      <c r="D140" s="286" t="s">
        <v>312</v>
      </c>
      <c r="E140" s="287" t="s">
        <v>3440</v>
      </c>
      <c r="F140" s="288" t="s">
        <v>3441</v>
      </c>
      <c r="G140" s="289" t="s">
        <v>1337</v>
      </c>
      <c r="H140" s="290">
        <v>2</v>
      </c>
      <c r="I140" s="291"/>
      <c r="J140" s="292">
        <f>ROUND(I140*H140,2)</f>
        <v>0</v>
      </c>
      <c r="K140" s="293"/>
      <c r="L140" s="294"/>
      <c r="M140" s="295" t="s">
        <v>1</v>
      </c>
      <c r="N140" s="296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233</v>
      </c>
      <c r="AT140" s="240" t="s">
        <v>312</v>
      </c>
      <c r="AU140" s="240" t="s">
        <v>89</v>
      </c>
      <c r="AY140" s="18" t="s">
        <v>170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176</v>
      </c>
      <c r="BM140" s="240" t="s">
        <v>3442</v>
      </c>
    </row>
    <row r="141" s="2" customFormat="1">
      <c r="A141" s="39"/>
      <c r="B141" s="40"/>
      <c r="C141" s="41"/>
      <c r="D141" s="244" t="s">
        <v>2339</v>
      </c>
      <c r="E141" s="41"/>
      <c r="F141" s="306" t="s">
        <v>3443</v>
      </c>
      <c r="G141" s="41"/>
      <c r="H141" s="41"/>
      <c r="I141" s="307"/>
      <c r="J141" s="41"/>
      <c r="K141" s="41"/>
      <c r="L141" s="45"/>
      <c r="M141" s="308"/>
      <c r="N141" s="30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2339</v>
      </c>
      <c r="AU141" s="18" t="s">
        <v>89</v>
      </c>
    </row>
    <row r="142" s="2" customFormat="1" ht="14.4" customHeight="1">
      <c r="A142" s="39"/>
      <c r="B142" s="40"/>
      <c r="C142" s="286" t="s">
        <v>255</v>
      </c>
      <c r="D142" s="286" t="s">
        <v>312</v>
      </c>
      <c r="E142" s="287" t="s">
        <v>3444</v>
      </c>
      <c r="F142" s="288" t="s">
        <v>3445</v>
      </c>
      <c r="G142" s="289" t="s">
        <v>1337</v>
      </c>
      <c r="H142" s="290">
        <v>1</v>
      </c>
      <c r="I142" s="291"/>
      <c r="J142" s="292">
        <f>ROUND(I142*H142,2)</f>
        <v>0</v>
      </c>
      <c r="K142" s="293"/>
      <c r="L142" s="294"/>
      <c r="M142" s="295" t="s">
        <v>1</v>
      </c>
      <c r="N142" s="296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233</v>
      </c>
      <c r="AT142" s="240" t="s">
        <v>312</v>
      </c>
      <c r="AU142" s="240" t="s">
        <v>89</v>
      </c>
      <c r="AY142" s="18" t="s">
        <v>170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176</v>
      </c>
      <c r="BM142" s="240" t="s">
        <v>3446</v>
      </c>
    </row>
    <row r="143" s="2" customFormat="1">
      <c r="A143" s="39"/>
      <c r="B143" s="40"/>
      <c r="C143" s="41"/>
      <c r="D143" s="244" t="s">
        <v>2339</v>
      </c>
      <c r="E143" s="41"/>
      <c r="F143" s="306" t="s">
        <v>3447</v>
      </c>
      <c r="G143" s="41"/>
      <c r="H143" s="41"/>
      <c r="I143" s="307"/>
      <c r="J143" s="41"/>
      <c r="K143" s="41"/>
      <c r="L143" s="45"/>
      <c r="M143" s="308"/>
      <c r="N143" s="30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2339</v>
      </c>
      <c r="AU143" s="18" t="s">
        <v>89</v>
      </c>
    </row>
    <row r="144" s="2" customFormat="1" ht="14.4" customHeight="1">
      <c r="A144" s="39"/>
      <c r="B144" s="40"/>
      <c r="C144" s="286" t="s">
        <v>260</v>
      </c>
      <c r="D144" s="286" t="s">
        <v>312</v>
      </c>
      <c r="E144" s="287" t="s">
        <v>3448</v>
      </c>
      <c r="F144" s="288" t="s">
        <v>3449</v>
      </c>
      <c r="G144" s="289" t="s">
        <v>1337</v>
      </c>
      <c r="H144" s="290">
        <v>10</v>
      </c>
      <c r="I144" s="291"/>
      <c r="J144" s="292">
        <f>ROUND(I144*H144,2)</f>
        <v>0</v>
      </c>
      <c r="K144" s="293"/>
      <c r="L144" s="294"/>
      <c r="M144" s="295" t="s">
        <v>1</v>
      </c>
      <c r="N144" s="296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233</v>
      </c>
      <c r="AT144" s="240" t="s">
        <v>312</v>
      </c>
      <c r="AU144" s="240" t="s">
        <v>89</v>
      </c>
      <c r="AY144" s="18" t="s">
        <v>170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176</v>
      </c>
      <c r="BM144" s="240" t="s">
        <v>3450</v>
      </c>
    </row>
    <row r="145" s="2" customFormat="1" ht="14.4" customHeight="1">
      <c r="A145" s="39"/>
      <c r="B145" s="40"/>
      <c r="C145" s="286" t="s">
        <v>264</v>
      </c>
      <c r="D145" s="286" t="s">
        <v>312</v>
      </c>
      <c r="E145" s="287" t="s">
        <v>3451</v>
      </c>
      <c r="F145" s="288" t="s">
        <v>3452</v>
      </c>
      <c r="G145" s="289" t="s">
        <v>1337</v>
      </c>
      <c r="H145" s="290">
        <v>13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233</v>
      </c>
      <c r="AT145" s="240" t="s">
        <v>312</v>
      </c>
      <c r="AU145" s="240" t="s">
        <v>89</v>
      </c>
      <c r="AY145" s="18" t="s">
        <v>170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176</v>
      </c>
      <c r="BM145" s="240" t="s">
        <v>3453</v>
      </c>
    </row>
    <row r="146" s="2" customFormat="1" ht="14.4" customHeight="1">
      <c r="A146" s="39"/>
      <c r="B146" s="40"/>
      <c r="C146" s="286" t="s">
        <v>8</v>
      </c>
      <c r="D146" s="286" t="s">
        <v>312</v>
      </c>
      <c r="E146" s="287" t="s">
        <v>3454</v>
      </c>
      <c r="F146" s="288" t="s">
        <v>3455</v>
      </c>
      <c r="G146" s="289" t="s">
        <v>1337</v>
      </c>
      <c r="H146" s="290">
        <v>25</v>
      </c>
      <c r="I146" s="291"/>
      <c r="J146" s="292">
        <f>ROUND(I146*H146,2)</f>
        <v>0</v>
      </c>
      <c r="K146" s="293"/>
      <c r="L146" s="294"/>
      <c r="M146" s="295" t="s">
        <v>1</v>
      </c>
      <c r="N146" s="296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233</v>
      </c>
      <c r="AT146" s="240" t="s">
        <v>312</v>
      </c>
      <c r="AU146" s="240" t="s">
        <v>89</v>
      </c>
      <c r="AY146" s="18" t="s">
        <v>170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176</v>
      </c>
      <c r="BM146" s="240" t="s">
        <v>3456</v>
      </c>
    </row>
    <row r="147" s="2" customFormat="1">
      <c r="A147" s="39"/>
      <c r="B147" s="40"/>
      <c r="C147" s="41"/>
      <c r="D147" s="244" t="s">
        <v>2339</v>
      </c>
      <c r="E147" s="41"/>
      <c r="F147" s="306" t="s">
        <v>3457</v>
      </c>
      <c r="G147" s="41"/>
      <c r="H147" s="41"/>
      <c r="I147" s="307"/>
      <c r="J147" s="41"/>
      <c r="K147" s="41"/>
      <c r="L147" s="45"/>
      <c r="M147" s="308"/>
      <c r="N147" s="30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2339</v>
      </c>
      <c r="AU147" s="18" t="s">
        <v>89</v>
      </c>
    </row>
    <row r="148" s="2" customFormat="1" ht="24.15" customHeight="1">
      <c r="A148" s="39"/>
      <c r="B148" s="40"/>
      <c r="C148" s="286" t="s">
        <v>273</v>
      </c>
      <c r="D148" s="286" t="s">
        <v>312</v>
      </c>
      <c r="E148" s="287" t="s">
        <v>3458</v>
      </c>
      <c r="F148" s="288" t="s">
        <v>3459</v>
      </c>
      <c r="G148" s="289" t="s">
        <v>1337</v>
      </c>
      <c r="H148" s="290">
        <v>15</v>
      </c>
      <c r="I148" s="291"/>
      <c r="J148" s="292">
        <f>ROUND(I148*H148,2)</f>
        <v>0</v>
      </c>
      <c r="K148" s="293"/>
      <c r="L148" s="294"/>
      <c r="M148" s="295" t="s">
        <v>1</v>
      </c>
      <c r="N148" s="296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233</v>
      </c>
      <c r="AT148" s="240" t="s">
        <v>312</v>
      </c>
      <c r="AU148" s="240" t="s">
        <v>89</v>
      </c>
      <c r="AY148" s="18" t="s">
        <v>170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176</v>
      </c>
      <c r="BM148" s="240" t="s">
        <v>3460</v>
      </c>
    </row>
    <row r="149" s="2" customFormat="1" ht="14.4" customHeight="1">
      <c r="A149" s="39"/>
      <c r="B149" s="40"/>
      <c r="C149" s="286" t="s">
        <v>277</v>
      </c>
      <c r="D149" s="286" t="s">
        <v>312</v>
      </c>
      <c r="E149" s="287" t="s">
        <v>3461</v>
      </c>
      <c r="F149" s="288" t="s">
        <v>3462</v>
      </c>
      <c r="G149" s="289" t="s">
        <v>1337</v>
      </c>
      <c r="H149" s="290">
        <v>2</v>
      </c>
      <c r="I149" s="291"/>
      <c r="J149" s="292">
        <f>ROUND(I149*H149,2)</f>
        <v>0</v>
      </c>
      <c r="K149" s="293"/>
      <c r="L149" s="294"/>
      <c r="M149" s="295" t="s">
        <v>1</v>
      </c>
      <c r="N149" s="296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233</v>
      </c>
      <c r="AT149" s="240" t="s">
        <v>312</v>
      </c>
      <c r="AU149" s="240" t="s">
        <v>89</v>
      </c>
      <c r="AY149" s="18" t="s">
        <v>170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176</v>
      </c>
      <c r="BM149" s="240" t="s">
        <v>3463</v>
      </c>
    </row>
    <row r="150" s="2" customFormat="1" ht="14.4" customHeight="1">
      <c r="A150" s="39"/>
      <c r="B150" s="40"/>
      <c r="C150" s="286" t="s">
        <v>287</v>
      </c>
      <c r="D150" s="286" t="s">
        <v>312</v>
      </c>
      <c r="E150" s="287" t="s">
        <v>3464</v>
      </c>
      <c r="F150" s="288" t="s">
        <v>3465</v>
      </c>
      <c r="G150" s="289" t="s">
        <v>1337</v>
      </c>
      <c r="H150" s="290">
        <v>4</v>
      </c>
      <c r="I150" s="291"/>
      <c r="J150" s="292">
        <f>ROUND(I150*H150,2)</f>
        <v>0</v>
      </c>
      <c r="K150" s="293"/>
      <c r="L150" s="294"/>
      <c r="M150" s="295" t="s">
        <v>1</v>
      </c>
      <c r="N150" s="296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233</v>
      </c>
      <c r="AT150" s="240" t="s">
        <v>312</v>
      </c>
      <c r="AU150" s="240" t="s">
        <v>89</v>
      </c>
      <c r="AY150" s="18" t="s">
        <v>170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176</v>
      </c>
      <c r="BM150" s="240" t="s">
        <v>3466</v>
      </c>
    </row>
    <row r="151" s="2" customFormat="1" ht="14.4" customHeight="1">
      <c r="A151" s="39"/>
      <c r="B151" s="40"/>
      <c r="C151" s="286" t="s">
        <v>293</v>
      </c>
      <c r="D151" s="286" t="s">
        <v>312</v>
      </c>
      <c r="E151" s="287" t="s">
        <v>3467</v>
      </c>
      <c r="F151" s="288" t="s">
        <v>3468</v>
      </c>
      <c r="G151" s="289" t="s">
        <v>1337</v>
      </c>
      <c r="H151" s="290">
        <v>11</v>
      </c>
      <c r="I151" s="291"/>
      <c r="J151" s="292">
        <f>ROUND(I151*H151,2)</f>
        <v>0</v>
      </c>
      <c r="K151" s="293"/>
      <c r="L151" s="294"/>
      <c r="M151" s="295" t="s">
        <v>1</v>
      </c>
      <c r="N151" s="296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233</v>
      </c>
      <c r="AT151" s="240" t="s">
        <v>312</v>
      </c>
      <c r="AU151" s="240" t="s">
        <v>89</v>
      </c>
      <c r="AY151" s="18" t="s">
        <v>170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176</v>
      </c>
      <c r="BM151" s="240" t="s">
        <v>3469</v>
      </c>
    </row>
    <row r="152" s="2" customFormat="1" ht="14.4" customHeight="1">
      <c r="A152" s="39"/>
      <c r="B152" s="40"/>
      <c r="C152" s="286" t="s">
        <v>299</v>
      </c>
      <c r="D152" s="286" t="s">
        <v>312</v>
      </c>
      <c r="E152" s="287" t="s">
        <v>3470</v>
      </c>
      <c r="F152" s="288" t="s">
        <v>3471</v>
      </c>
      <c r="G152" s="289" t="s">
        <v>1337</v>
      </c>
      <c r="H152" s="290">
        <v>1</v>
      </c>
      <c r="I152" s="291"/>
      <c r="J152" s="292">
        <f>ROUND(I152*H152,2)</f>
        <v>0</v>
      </c>
      <c r="K152" s="293"/>
      <c r="L152" s="294"/>
      <c r="M152" s="295" t="s">
        <v>1</v>
      </c>
      <c r="N152" s="296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233</v>
      </c>
      <c r="AT152" s="240" t="s">
        <v>312</v>
      </c>
      <c r="AU152" s="240" t="s">
        <v>89</v>
      </c>
      <c r="AY152" s="18" t="s">
        <v>170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176</v>
      </c>
      <c r="BM152" s="240" t="s">
        <v>3472</v>
      </c>
    </row>
    <row r="153" s="2" customFormat="1">
      <c r="A153" s="39"/>
      <c r="B153" s="40"/>
      <c r="C153" s="41"/>
      <c r="D153" s="244" t="s">
        <v>2339</v>
      </c>
      <c r="E153" s="41"/>
      <c r="F153" s="306" t="s">
        <v>3473</v>
      </c>
      <c r="G153" s="41"/>
      <c r="H153" s="41"/>
      <c r="I153" s="307"/>
      <c r="J153" s="41"/>
      <c r="K153" s="41"/>
      <c r="L153" s="45"/>
      <c r="M153" s="308"/>
      <c r="N153" s="30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2339</v>
      </c>
      <c r="AU153" s="18" t="s">
        <v>89</v>
      </c>
    </row>
    <row r="154" s="2" customFormat="1" ht="14.4" customHeight="1">
      <c r="A154" s="39"/>
      <c r="B154" s="40"/>
      <c r="C154" s="286" t="s">
        <v>7</v>
      </c>
      <c r="D154" s="286" t="s">
        <v>312</v>
      </c>
      <c r="E154" s="287" t="s">
        <v>3474</v>
      </c>
      <c r="F154" s="288" t="s">
        <v>3475</v>
      </c>
      <c r="G154" s="289" t="s">
        <v>1337</v>
      </c>
      <c r="H154" s="290">
        <v>2</v>
      </c>
      <c r="I154" s="291"/>
      <c r="J154" s="292">
        <f>ROUND(I154*H154,2)</f>
        <v>0</v>
      </c>
      <c r="K154" s="293"/>
      <c r="L154" s="294"/>
      <c r="M154" s="295" t="s">
        <v>1</v>
      </c>
      <c r="N154" s="296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233</v>
      </c>
      <c r="AT154" s="240" t="s">
        <v>312</v>
      </c>
      <c r="AU154" s="240" t="s">
        <v>89</v>
      </c>
      <c r="AY154" s="18" t="s">
        <v>170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176</v>
      </c>
      <c r="BM154" s="240" t="s">
        <v>3476</v>
      </c>
    </row>
    <row r="155" s="2" customFormat="1">
      <c r="A155" s="39"/>
      <c r="B155" s="40"/>
      <c r="C155" s="41"/>
      <c r="D155" s="244" t="s">
        <v>2339</v>
      </c>
      <c r="E155" s="41"/>
      <c r="F155" s="306" t="s">
        <v>3477</v>
      </c>
      <c r="G155" s="41"/>
      <c r="H155" s="41"/>
      <c r="I155" s="307"/>
      <c r="J155" s="41"/>
      <c r="K155" s="41"/>
      <c r="L155" s="45"/>
      <c r="M155" s="308"/>
      <c r="N155" s="30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2339</v>
      </c>
      <c r="AU155" s="18" t="s">
        <v>89</v>
      </c>
    </row>
    <row r="156" s="2" customFormat="1" ht="14.4" customHeight="1">
      <c r="A156" s="39"/>
      <c r="B156" s="40"/>
      <c r="C156" s="286" t="s">
        <v>311</v>
      </c>
      <c r="D156" s="286" t="s">
        <v>312</v>
      </c>
      <c r="E156" s="287" t="s">
        <v>3478</v>
      </c>
      <c r="F156" s="288" t="s">
        <v>3479</v>
      </c>
      <c r="G156" s="289" t="s">
        <v>1337</v>
      </c>
      <c r="H156" s="290">
        <v>1</v>
      </c>
      <c r="I156" s="291"/>
      <c r="J156" s="292">
        <f>ROUND(I156*H156,2)</f>
        <v>0</v>
      </c>
      <c r="K156" s="293"/>
      <c r="L156" s="294"/>
      <c r="M156" s="295" t="s">
        <v>1</v>
      </c>
      <c r="N156" s="296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233</v>
      </c>
      <c r="AT156" s="240" t="s">
        <v>312</v>
      </c>
      <c r="AU156" s="240" t="s">
        <v>89</v>
      </c>
      <c r="AY156" s="18" t="s">
        <v>170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176</v>
      </c>
      <c r="BM156" s="240" t="s">
        <v>3480</v>
      </c>
    </row>
    <row r="157" s="2" customFormat="1">
      <c r="A157" s="39"/>
      <c r="B157" s="40"/>
      <c r="C157" s="41"/>
      <c r="D157" s="244" t="s">
        <v>2339</v>
      </c>
      <c r="E157" s="41"/>
      <c r="F157" s="306" t="s">
        <v>3473</v>
      </c>
      <c r="G157" s="41"/>
      <c r="H157" s="41"/>
      <c r="I157" s="307"/>
      <c r="J157" s="41"/>
      <c r="K157" s="41"/>
      <c r="L157" s="45"/>
      <c r="M157" s="308"/>
      <c r="N157" s="30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2339</v>
      </c>
      <c r="AU157" s="18" t="s">
        <v>89</v>
      </c>
    </row>
    <row r="158" s="2" customFormat="1" ht="14.4" customHeight="1">
      <c r="A158" s="39"/>
      <c r="B158" s="40"/>
      <c r="C158" s="286" t="s">
        <v>317</v>
      </c>
      <c r="D158" s="286" t="s">
        <v>312</v>
      </c>
      <c r="E158" s="287" t="s">
        <v>3481</v>
      </c>
      <c r="F158" s="288" t="s">
        <v>3479</v>
      </c>
      <c r="G158" s="289" t="s">
        <v>1337</v>
      </c>
      <c r="H158" s="290">
        <v>1</v>
      </c>
      <c r="I158" s="291"/>
      <c r="J158" s="292">
        <f>ROUND(I158*H158,2)</f>
        <v>0</v>
      </c>
      <c r="K158" s="293"/>
      <c r="L158" s="294"/>
      <c r="M158" s="295" t="s">
        <v>1</v>
      </c>
      <c r="N158" s="296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233</v>
      </c>
      <c r="AT158" s="240" t="s">
        <v>312</v>
      </c>
      <c r="AU158" s="240" t="s">
        <v>89</v>
      </c>
      <c r="AY158" s="18" t="s">
        <v>170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176</v>
      </c>
      <c r="BM158" s="240" t="s">
        <v>3482</v>
      </c>
    </row>
    <row r="159" s="2" customFormat="1">
      <c r="A159" s="39"/>
      <c r="B159" s="40"/>
      <c r="C159" s="41"/>
      <c r="D159" s="244" t="s">
        <v>2339</v>
      </c>
      <c r="E159" s="41"/>
      <c r="F159" s="306" t="s">
        <v>3477</v>
      </c>
      <c r="G159" s="41"/>
      <c r="H159" s="41"/>
      <c r="I159" s="307"/>
      <c r="J159" s="41"/>
      <c r="K159" s="41"/>
      <c r="L159" s="45"/>
      <c r="M159" s="308"/>
      <c r="N159" s="309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2339</v>
      </c>
      <c r="AU159" s="18" t="s">
        <v>89</v>
      </c>
    </row>
    <row r="160" s="2" customFormat="1" ht="14.4" customHeight="1">
      <c r="A160" s="39"/>
      <c r="B160" s="40"/>
      <c r="C160" s="286" t="s">
        <v>322</v>
      </c>
      <c r="D160" s="286" t="s">
        <v>312</v>
      </c>
      <c r="E160" s="287" t="s">
        <v>3483</v>
      </c>
      <c r="F160" s="288" t="s">
        <v>3484</v>
      </c>
      <c r="G160" s="289" t="s">
        <v>1337</v>
      </c>
      <c r="H160" s="290">
        <v>4</v>
      </c>
      <c r="I160" s="291"/>
      <c r="J160" s="292">
        <f>ROUND(I160*H160,2)</f>
        <v>0</v>
      </c>
      <c r="K160" s="293"/>
      <c r="L160" s="294"/>
      <c r="M160" s="295" t="s">
        <v>1</v>
      </c>
      <c r="N160" s="296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233</v>
      </c>
      <c r="AT160" s="240" t="s">
        <v>312</v>
      </c>
      <c r="AU160" s="240" t="s">
        <v>89</v>
      </c>
      <c r="AY160" s="18" t="s">
        <v>170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176</v>
      </c>
      <c r="BM160" s="240" t="s">
        <v>3485</v>
      </c>
    </row>
    <row r="161" s="2" customFormat="1">
      <c r="A161" s="39"/>
      <c r="B161" s="40"/>
      <c r="C161" s="41"/>
      <c r="D161" s="244" t="s">
        <v>2339</v>
      </c>
      <c r="E161" s="41"/>
      <c r="F161" s="306" t="s">
        <v>3486</v>
      </c>
      <c r="G161" s="41"/>
      <c r="H161" s="41"/>
      <c r="I161" s="307"/>
      <c r="J161" s="41"/>
      <c r="K161" s="41"/>
      <c r="L161" s="45"/>
      <c r="M161" s="308"/>
      <c r="N161" s="30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2339</v>
      </c>
      <c r="AU161" s="18" t="s">
        <v>89</v>
      </c>
    </row>
    <row r="162" s="2" customFormat="1" ht="24.15" customHeight="1">
      <c r="A162" s="39"/>
      <c r="B162" s="40"/>
      <c r="C162" s="286" t="s">
        <v>326</v>
      </c>
      <c r="D162" s="286" t="s">
        <v>312</v>
      </c>
      <c r="E162" s="287" t="s">
        <v>3487</v>
      </c>
      <c r="F162" s="288" t="s">
        <v>3488</v>
      </c>
      <c r="G162" s="289" t="s">
        <v>1337</v>
      </c>
      <c r="H162" s="290">
        <v>1</v>
      </c>
      <c r="I162" s="291"/>
      <c r="J162" s="292">
        <f>ROUND(I162*H162,2)</f>
        <v>0</v>
      </c>
      <c r="K162" s="293"/>
      <c r="L162" s="294"/>
      <c r="M162" s="295" t="s">
        <v>1</v>
      </c>
      <c r="N162" s="296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233</v>
      </c>
      <c r="AT162" s="240" t="s">
        <v>312</v>
      </c>
      <c r="AU162" s="240" t="s">
        <v>89</v>
      </c>
      <c r="AY162" s="18" t="s">
        <v>170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87</v>
      </c>
      <c r="BK162" s="241">
        <f>ROUND(I162*H162,2)</f>
        <v>0</v>
      </c>
      <c r="BL162" s="18" t="s">
        <v>176</v>
      </c>
      <c r="BM162" s="240" t="s">
        <v>3489</v>
      </c>
    </row>
    <row r="163" s="2" customFormat="1" ht="24.15" customHeight="1">
      <c r="A163" s="39"/>
      <c r="B163" s="40"/>
      <c r="C163" s="286" t="s">
        <v>333</v>
      </c>
      <c r="D163" s="286" t="s">
        <v>312</v>
      </c>
      <c r="E163" s="287" t="s">
        <v>3490</v>
      </c>
      <c r="F163" s="288" t="s">
        <v>3491</v>
      </c>
      <c r="G163" s="289" t="s">
        <v>1337</v>
      </c>
      <c r="H163" s="290">
        <v>1</v>
      </c>
      <c r="I163" s="291"/>
      <c r="J163" s="292">
        <f>ROUND(I163*H163,2)</f>
        <v>0</v>
      </c>
      <c r="K163" s="293"/>
      <c r="L163" s="294"/>
      <c r="M163" s="295" t="s">
        <v>1</v>
      </c>
      <c r="N163" s="296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233</v>
      </c>
      <c r="AT163" s="240" t="s">
        <v>312</v>
      </c>
      <c r="AU163" s="240" t="s">
        <v>89</v>
      </c>
      <c r="AY163" s="18" t="s">
        <v>170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176</v>
      </c>
      <c r="BM163" s="240" t="s">
        <v>3492</v>
      </c>
    </row>
    <row r="164" s="2" customFormat="1" ht="14.4" customHeight="1">
      <c r="A164" s="39"/>
      <c r="B164" s="40"/>
      <c r="C164" s="286" t="s">
        <v>339</v>
      </c>
      <c r="D164" s="286" t="s">
        <v>312</v>
      </c>
      <c r="E164" s="287" t="s">
        <v>3493</v>
      </c>
      <c r="F164" s="288" t="s">
        <v>3494</v>
      </c>
      <c r="G164" s="289" t="s">
        <v>1337</v>
      </c>
      <c r="H164" s="290">
        <v>6</v>
      </c>
      <c r="I164" s="291"/>
      <c r="J164" s="292">
        <f>ROUND(I164*H164,2)</f>
        <v>0</v>
      </c>
      <c r="K164" s="293"/>
      <c r="L164" s="294"/>
      <c r="M164" s="295" t="s">
        <v>1</v>
      </c>
      <c r="N164" s="296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233</v>
      </c>
      <c r="AT164" s="240" t="s">
        <v>312</v>
      </c>
      <c r="AU164" s="240" t="s">
        <v>89</v>
      </c>
      <c r="AY164" s="18" t="s">
        <v>170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176</v>
      </c>
      <c r="BM164" s="240" t="s">
        <v>3495</v>
      </c>
    </row>
    <row r="165" s="2" customFormat="1">
      <c r="A165" s="39"/>
      <c r="B165" s="40"/>
      <c r="C165" s="41"/>
      <c r="D165" s="244" t="s">
        <v>2339</v>
      </c>
      <c r="E165" s="41"/>
      <c r="F165" s="306" t="s">
        <v>3496</v>
      </c>
      <c r="G165" s="41"/>
      <c r="H165" s="41"/>
      <c r="I165" s="307"/>
      <c r="J165" s="41"/>
      <c r="K165" s="41"/>
      <c r="L165" s="45"/>
      <c r="M165" s="308"/>
      <c r="N165" s="30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2339</v>
      </c>
      <c r="AU165" s="18" t="s">
        <v>89</v>
      </c>
    </row>
    <row r="166" s="2" customFormat="1" ht="14.4" customHeight="1">
      <c r="A166" s="39"/>
      <c r="B166" s="40"/>
      <c r="C166" s="286" t="s">
        <v>344</v>
      </c>
      <c r="D166" s="286" t="s">
        <v>312</v>
      </c>
      <c r="E166" s="287" t="s">
        <v>3497</v>
      </c>
      <c r="F166" s="288" t="s">
        <v>3498</v>
      </c>
      <c r="G166" s="289" t="s">
        <v>1337</v>
      </c>
      <c r="H166" s="290">
        <v>2</v>
      </c>
      <c r="I166" s="291"/>
      <c r="J166" s="292">
        <f>ROUND(I166*H166,2)</f>
        <v>0</v>
      </c>
      <c r="K166" s="293"/>
      <c r="L166" s="294"/>
      <c r="M166" s="295" t="s">
        <v>1</v>
      </c>
      <c r="N166" s="296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233</v>
      </c>
      <c r="AT166" s="240" t="s">
        <v>312</v>
      </c>
      <c r="AU166" s="240" t="s">
        <v>89</v>
      </c>
      <c r="AY166" s="18" t="s">
        <v>170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176</v>
      </c>
      <c r="BM166" s="240" t="s">
        <v>3499</v>
      </c>
    </row>
    <row r="167" s="2" customFormat="1">
      <c r="A167" s="39"/>
      <c r="B167" s="40"/>
      <c r="C167" s="41"/>
      <c r="D167" s="244" t="s">
        <v>2339</v>
      </c>
      <c r="E167" s="41"/>
      <c r="F167" s="306" t="s">
        <v>3500</v>
      </c>
      <c r="G167" s="41"/>
      <c r="H167" s="41"/>
      <c r="I167" s="307"/>
      <c r="J167" s="41"/>
      <c r="K167" s="41"/>
      <c r="L167" s="45"/>
      <c r="M167" s="308"/>
      <c r="N167" s="30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2339</v>
      </c>
      <c r="AU167" s="18" t="s">
        <v>89</v>
      </c>
    </row>
    <row r="168" s="2" customFormat="1" ht="14.4" customHeight="1">
      <c r="A168" s="39"/>
      <c r="B168" s="40"/>
      <c r="C168" s="286" t="s">
        <v>349</v>
      </c>
      <c r="D168" s="286" t="s">
        <v>312</v>
      </c>
      <c r="E168" s="287" t="s">
        <v>3501</v>
      </c>
      <c r="F168" s="288" t="s">
        <v>3502</v>
      </c>
      <c r="G168" s="289" t="s">
        <v>1337</v>
      </c>
      <c r="H168" s="290">
        <v>6</v>
      </c>
      <c r="I168" s="291"/>
      <c r="J168" s="292">
        <f>ROUND(I168*H168,2)</f>
        <v>0</v>
      </c>
      <c r="K168" s="293"/>
      <c r="L168" s="294"/>
      <c r="M168" s="295" t="s">
        <v>1</v>
      </c>
      <c r="N168" s="296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233</v>
      </c>
      <c r="AT168" s="240" t="s">
        <v>312</v>
      </c>
      <c r="AU168" s="240" t="s">
        <v>89</v>
      </c>
      <c r="AY168" s="18" t="s">
        <v>170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176</v>
      </c>
      <c r="BM168" s="240" t="s">
        <v>3503</v>
      </c>
    </row>
    <row r="169" s="2" customFormat="1">
      <c r="A169" s="39"/>
      <c r="B169" s="40"/>
      <c r="C169" s="41"/>
      <c r="D169" s="244" t="s">
        <v>2339</v>
      </c>
      <c r="E169" s="41"/>
      <c r="F169" s="306" t="s">
        <v>3504</v>
      </c>
      <c r="G169" s="41"/>
      <c r="H169" s="41"/>
      <c r="I169" s="307"/>
      <c r="J169" s="41"/>
      <c r="K169" s="41"/>
      <c r="L169" s="45"/>
      <c r="M169" s="308"/>
      <c r="N169" s="30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2339</v>
      </c>
      <c r="AU169" s="18" t="s">
        <v>89</v>
      </c>
    </row>
    <row r="170" s="2" customFormat="1" ht="14.4" customHeight="1">
      <c r="A170" s="39"/>
      <c r="B170" s="40"/>
      <c r="C170" s="286" t="s">
        <v>355</v>
      </c>
      <c r="D170" s="286" t="s">
        <v>312</v>
      </c>
      <c r="E170" s="287" t="s">
        <v>3505</v>
      </c>
      <c r="F170" s="288" t="s">
        <v>3506</v>
      </c>
      <c r="G170" s="289" t="s">
        <v>1337</v>
      </c>
      <c r="H170" s="290">
        <v>1</v>
      </c>
      <c r="I170" s="291"/>
      <c r="J170" s="292">
        <f>ROUND(I170*H170,2)</f>
        <v>0</v>
      </c>
      <c r="K170" s="293"/>
      <c r="L170" s="294"/>
      <c r="M170" s="295" t="s">
        <v>1</v>
      </c>
      <c r="N170" s="296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233</v>
      </c>
      <c r="AT170" s="240" t="s">
        <v>312</v>
      </c>
      <c r="AU170" s="240" t="s">
        <v>89</v>
      </c>
      <c r="AY170" s="18" t="s">
        <v>170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176</v>
      </c>
      <c r="BM170" s="240" t="s">
        <v>3507</v>
      </c>
    </row>
    <row r="171" s="2" customFormat="1">
      <c r="A171" s="39"/>
      <c r="B171" s="40"/>
      <c r="C171" s="41"/>
      <c r="D171" s="244" t="s">
        <v>2339</v>
      </c>
      <c r="E171" s="41"/>
      <c r="F171" s="306" t="s">
        <v>3508</v>
      </c>
      <c r="G171" s="41"/>
      <c r="H171" s="41"/>
      <c r="I171" s="307"/>
      <c r="J171" s="41"/>
      <c r="K171" s="41"/>
      <c r="L171" s="45"/>
      <c r="M171" s="308"/>
      <c r="N171" s="30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2339</v>
      </c>
      <c r="AU171" s="18" t="s">
        <v>89</v>
      </c>
    </row>
    <row r="172" s="2" customFormat="1" ht="14.4" customHeight="1">
      <c r="A172" s="39"/>
      <c r="B172" s="40"/>
      <c r="C172" s="286" t="s">
        <v>361</v>
      </c>
      <c r="D172" s="286" t="s">
        <v>312</v>
      </c>
      <c r="E172" s="287" t="s">
        <v>3509</v>
      </c>
      <c r="F172" s="288" t="s">
        <v>3510</v>
      </c>
      <c r="G172" s="289" t="s">
        <v>1337</v>
      </c>
      <c r="H172" s="290">
        <v>1</v>
      </c>
      <c r="I172" s="291"/>
      <c r="J172" s="292">
        <f>ROUND(I172*H172,2)</f>
        <v>0</v>
      </c>
      <c r="K172" s="293"/>
      <c r="L172" s="294"/>
      <c r="M172" s="295" t="s">
        <v>1</v>
      </c>
      <c r="N172" s="296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233</v>
      </c>
      <c r="AT172" s="240" t="s">
        <v>312</v>
      </c>
      <c r="AU172" s="240" t="s">
        <v>89</v>
      </c>
      <c r="AY172" s="18" t="s">
        <v>170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176</v>
      </c>
      <c r="BM172" s="240" t="s">
        <v>3511</v>
      </c>
    </row>
    <row r="173" s="2" customFormat="1">
      <c r="A173" s="39"/>
      <c r="B173" s="40"/>
      <c r="C173" s="41"/>
      <c r="D173" s="244" t="s">
        <v>2339</v>
      </c>
      <c r="E173" s="41"/>
      <c r="F173" s="306" t="s">
        <v>3512</v>
      </c>
      <c r="G173" s="41"/>
      <c r="H173" s="41"/>
      <c r="I173" s="307"/>
      <c r="J173" s="41"/>
      <c r="K173" s="41"/>
      <c r="L173" s="45"/>
      <c r="M173" s="308"/>
      <c r="N173" s="30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2339</v>
      </c>
      <c r="AU173" s="18" t="s">
        <v>89</v>
      </c>
    </row>
    <row r="174" s="2" customFormat="1" ht="14.4" customHeight="1">
      <c r="A174" s="39"/>
      <c r="B174" s="40"/>
      <c r="C174" s="286" t="s">
        <v>366</v>
      </c>
      <c r="D174" s="286" t="s">
        <v>312</v>
      </c>
      <c r="E174" s="287" t="s">
        <v>3513</v>
      </c>
      <c r="F174" s="288" t="s">
        <v>3514</v>
      </c>
      <c r="G174" s="289" t="s">
        <v>1337</v>
      </c>
      <c r="H174" s="290">
        <v>6</v>
      </c>
      <c r="I174" s="291"/>
      <c r="J174" s="292">
        <f>ROUND(I174*H174,2)</f>
        <v>0</v>
      </c>
      <c r="K174" s="293"/>
      <c r="L174" s="294"/>
      <c r="M174" s="295" t="s">
        <v>1</v>
      </c>
      <c r="N174" s="296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233</v>
      </c>
      <c r="AT174" s="240" t="s">
        <v>312</v>
      </c>
      <c r="AU174" s="240" t="s">
        <v>89</v>
      </c>
      <c r="AY174" s="18" t="s">
        <v>170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176</v>
      </c>
      <c r="BM174" s="240" t="s">
        <v>3515</v>
      </c>
    </row>
    <row r="175" s="2" customFormat="1">
      <c r="A175" s="39"/>
      <c r="B175" s="40"/>
      <c r="C175" s="41"/>
      <c r="D175" s="244" t="s">
        <v>2339</v>
      </c>
      <c r="E175" s="41"/>
      <c r="F175" s="306" t="s">
        <v>3516</v>
      </c>
      <c r="G175" s="41"/>
      <c r="H175" s="41"/>
      <c r="I175" s="307"/>
      <c r="J175" s="41"/>
      <c r="K175" s="41"/>
      <c r="L175" s="45"/>
      <c r="M175" s="308"/>
      <c r="N175" s="30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2339</v>
      </c>
      <c r="AU175" s="18" t="s">
        <v>89</v>
      </c>
    </row>
    <row r="176" s="2" customFormat="1" ht="24.15" customHeight="1">
      <c r="A176" s="39"/>
      <c r="B176" s="40"/>
      <c r="C176" s="286" t="s">
        <v>372</v>
      </c>
      <c r="D176" s="286" t="s">
        <v>312</v>
      </c>
      <c r="E176" s="287" t="s">
        <v>3517</v>
      </c>
      <c r="F176" s="288" t="s">
        <v>3518</v>
      </c>
      <c r="G176" s="289" t="s">
        <v>352</v>
      </c>
      <c r="H176" s="290">
        <v>708</v>
      </c>
      <c r="I176" s="291"/>
      <c r="J176" s="292">
        <f>ROUND(I176*H176,2)</f>
        <v>0</v>
      </c>
      <c r="K176" s="293"/>
      <c r="L176" s="294"/>
      <c r="M176" s="295" t="s">
        <v>1</v>
      </c>
      <c r="N176" s="296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233</v>
      </c>
      <c r="AT176" s="240" t="s">
        <v>312</v>
      </c>
      <c r="AU176" s="240" t="s">
        <v>89</v>
      </c>
      <c r="AY176" s="18" t="s">
        <v>170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176</v>
      </c>
      <c r="BM176" s="240" t="s">
        <v>3519</v>
      </c>
    </row>
    <row r="177" s="2" customFormat="1" ht="14.4" customHeight="1">
      <c r="A177" s="39"/>
      <c r="B177" s="40"/>
      <c r="C177" s="286" t="s">
        <v>377</v>
      </c>
      <c r="D177" s="286" t="s">
        <v>312</v>
      </c>
      <c r="E177" s="287" t="s">
        <v>3520</v>
      </c>
      <c r="F177" s="288" t="s">
        <v>3521</v>
      </c>
      <c r="G177" s="289" t="s">
        <v>175</v>
      </c>
      <c r="H177" s="290">
        <v>138</v>
      </c>
      <c r="I177" s="291"/>
      <c r="J177" s="292">
        <f>ROUND(I177*H177,2)</f>
        <v>0</v>
      </c>
      <c r="K177" s="293"/>
      <c r="L177" s="294"/>
      <c r="M177" s="295" t="s">
        <v>1</v>
      </c>
      <c r="N177" s="296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233</v>
      </c>
      <c r="AT177" s="240" t="s">
        <v>312</v>
      </c>
      <c r="AU177" s="240" t="s">
        <v>89</v>
      </c>
      <c r="AY177" s="18" t="s">
        <v>170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176</v>
      </c>
      <c r="BM177" s="240" t="s">
        <v>3522</v>
      </c>
    </row>
    <row r="178" s="2" customFormat="1">
      <c r="A178" s="39"/>
      <c r="B178" s="40"/>
      <c r="C178" s="41"/>
      <c r="D178" s="244" t="s">
        <v>2339</v>
      </c>
      <c r="E178" s="41"/>
      <c r="F178" s="306" t="s">
        <v>3523</v>
      </c>
      <c r="G178" s="41"/>
      <c r="H178" s="41"/>
      <c r="I178" s="307"/>
      <c r="J178" s="41"/>
      <c r="K178" s="41"/>
      <c r="L178" s="45"/>
      <c r="M178" s="308"/>
      <c r="N178" s="30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2339</v>
      </c>
      <c r="AU178" s="18" t="s">
        <v>89</v>
      </c>
    </row>
    <row r="179" s="2" customFormat="1" ht="14.4" customHeight="1">
      <c r="A179" s="39"/>
      <c r="B179" s="40"/>
      <c r="C179" s="286" t="s">
        <v>393</v>
      </c>
      <c r="D179" s="286" t="s">
        <v>312</v>
      </c>
      <c r="E179" s="287" t="s">
        <v>3524</v>
      </c>
      <c r="F179" s="288" t="s">
        <v>3525</v>
      </c>
      <c r="G179" s="289" t="s">
        <v>1337</v>
      </c>
      <c r="H179" s="290">
        <v>1</v>
      </c>
      <c r="I179" s="291"/>
      <c r="J179" s="292">
        <f>ROUND(I179*H179,2)</f>
        <v>0</v>
      </c>
      <c r="K179" s="293"/>
      <c r="L179" s="294"/>
      <c r="M179" s="295" t="s">
        <v>1</v>
      </c>
      <c r="N179" s="296" t="s">
        <v>44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233</v>
      </c>
      <c r="AT179" s="240" t="s">
        <v>312</v>
      </c>
      <c r="AU179" s="240" t="s">
        <v>89</v>
      </c>
      <c r="AY179" s="18" t="s">
        <v>170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176</v>
      </c>
      <c r="BM179" s="240" t="s">
        <v>3526</v>
      </c>
    </row>
    <row r="180" s="2" customFormat="1">
      <c r="A180" s="39"/>
      <c r="B180" s="40"/>
      <c r="C180" s="41"/>
      <c r="D180" s="244" t="s">
        <v>2339</v>
      </c>
      <c r="E180" s="41"/>
      <c r="F180" s="306" t="s">
        <v>3527</v>
      </c>
      <c r="G180" s="41"/>
      <c r="H180" s="41"/>
      <c r="I180" s="307"/>
      <c r="J180" s="41"/>
      <c r="K180" s="41"/>
      <c r="L180" s="45"/>
      <c r="M180" s="308"/>
      <c r="N180" s="30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2339</v>
      </c>
      <c r="AU180" s="18" t="s">
        <v>89</v>
      </c>
    </row>
    <row r="181" s="2" customFormat="1" ht="37.8" customHeight="1">
      <c r="A181" s="39"/>
      <c r="B181" s="40"/>
      <c r="C181" s="286" t="s">
        <v>406</v>
      </c>
      <c r="D181" s="286" t="s">
        <v>312</v>
      </c>
      <c r="E181" s="287" t="s">
        <v>3528</v>
      </c>
      <c r="F181" s="288" t="s">
        <v>3529</v>
      </c>
      <c r="G181" s="289" t="s">
        <v>1337</v>
      </c>
      <c r="H181" s="290">
        <v>1</v>
      </c>
      <c r="I181" s="291"/>
      <c r="J181" s="292">
        <f>ROUND(I181*H181,2)</f>
        <v>0</v>
      </c>
      <c r="K181" s="293"/>
      <c r="L181" s="294"/>
      <c r="M181" s="295" t="s">
        <v>1</v>
      </c>
      <c r="N181" s="296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233</v>
      </c>
      <c r="AT181" s="240" t="s">
        <v>312</v>
      </c>
      <c r="AU181" s="240" t="s">
        <v>89</v>
      </c>
      <c r="AY181" s="18" t="s">
        <v>170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176</v>
      </c>
      <c r="BM181" s="240" t="s">
        <v>3530</v>
      </c>
    </row>
    <row r="182" s="2" customFormat="1">
      <c r="A182" s="39"/>
      <c r="B182" s="40"/>
      <c r="C182" s="41"/>
      <c r="D182" s="244" t="s">
        <v>2339</v>
      </c>
      <c r="E182" s="41"/>
      <c r="F182" s="306" t="s">
        <v>3531</v>
      </c>
      <c r="G182" s="41"/>
      <c r="H182" s="41"/>
      <c r="I182" s="307"/>
      <c r="J182" s="41"/>
      <c r="K182" s="41"/>
      <c r="L182" s="45"/>
      <c r="M182" s="308"/>
      <c r="N182" s="30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2339</v>
      </c>
      <c r="AU182" s="18" t="s">
        <v>89</v>
      </c>
    </row>
    <row r="183" s="2" customFormat="1" ht="14.4" customHeight="1">
      <c r="A183" s="39"/>
      <c r="B183" s="40"/>
      <c r="C183" s="286" t="s">
        <v>420</v>
      </c>
      <c r="D183" s="286" t="s">
        <v>312</v>
      </c>
      <c r="E183" s="287" t="s">
        <v>3532</v>
      </c>
      <c r="F183" s="288" t="s">
        <v>3533</v>
      </c>
      <c r="G183" s="289" t="s">
        <v>352</v>
      </c>
      <c r="H183" s="290">
        <v>20</v>
      </c>
      <c r="I183" s="291"/>
      <c r="J183" s="292">
        <f>ROUND(I183*H183,2)</f>
        <v>0</v>
      </c>
      <c r="K183" s="293"/>
      <c r="L183" s="294"/>
      <c r="M183" s="295" t="s">
        <v>1</v>
      </c>
      <c r="N183" s="296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233</v>
      </c>
      <c r="AT183" s="240" t="s">
        <v>312</v>
      </c>
      <c r="AU183" s="240" t="s">
        <v>89</v>
      </c>
      <c r="AY183" s="18" t="s">
        <v>170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176</v>
      </c>
      <c r="BM183" s="240" t="s">
        <v>3534</v>
      </c>
    </row>
    <row r="184" s="2" customFormat="1" ht="14.4" customHeight="1">
      <c r="A184" s="39"/>
      <c r="B184" s="40"/>
      <c r="C184" s="286" t="s">
        <v>431</v>
      </c>
      <c r="D184" s="286" t="s">
        <v>312</v>
      </c>
      <c r="E184" s="287" t="s">
        <v>3535</v>
      </c>
      <c r="F184" s="288" t="s">
        <v>3536</v>
      </c>
      <c r="G184" s="289" t="s">
        <v>352</v>
      </c>
      <c r="H184" s="290">
        <v>5</v>
      </c>
      <c r="I184" s="291"/>
      <c r="J184" s="292">
        <f>ROUND(I184*H184,2)</f>
        <v>0</v>
      </c>
      <c r="K184" s="293"/>
      <c r="L184" s="294"/>
      <c r="M184" s="295" t="s">
        <v>1</v>
      </c>
      <c r="N184" s="296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233</v>
      </c>
      <c r="AT184" s="240" t="s">
        <v>312</v>
      </c>
      <c r="AU184" s="240" t="s">
        <v>89</v>
      </c>
      <c r="AY184" s="18" t="s">
        <v>170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87</v>
      </c>
      <c r="BK184" s="241">
        <f>ROUND(I184*H184,2)</f>
        <v>0</v>
      </c>
      <c r="BL184" s="18" t="s">
        <v>176</v>
      </c>
      <c r="BM184" s="240" t="s">
        <v>3537</v>
      </c>
    </row>
    <row r="185" s="2" customFormat="1" ht="24.15" customHeight="1">
      <c r="A185" s="39"/>
      <c r="B185" s="40"/>
      <c r="C185" s="286" t="s">
        <v>445</v>
      </c>
      <c r="D185" s="286" t="s">
        <v>312</v>
      </c>
      <c r="E185" s="287" t="s">
        <v>3538</v>
      </c>
      <c r="F185" s="288" t="s">
        <v>3539</v>
      </c>
      <c r="G185" s="289" t="s">
        <v>352</v>
      </c>
      <c r="H185" s="290">
        <v>36</v>
      </c>
      <c r="I185" s="291"/>
      <c r="J185" s="292">
        <f>ROUND(I185*H185,2)</f>
        <v>0</v>
      </c>
      <c r="K185" s="293"/>
      <c r="L185" s="294"/>
      <c r="M185" s="295" t="s">
        <v>1</v>
      </c>
      <c r="N185" s="296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233</v>
      </c>
      <c r="AT185" s="240" t="s">
        <v>312</v>
      </c>
      <c r="AU185" s="240" t="s">
        <v>89</v>
      </c>
      <c r="AY185" s="18" t="s">
        <v>170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87</v>
      </c>
      <c r="BK185" s="241">
        <f>ROUND(I185*H185,2)</f>
        <v>0</v>
      </c>
      <c r="BL185" s="18" t="s">
        <v>176</v>
      </c>
      <c r="BM185" s="240" t="s">
        <v>3540</v>
      </c>
    </row>
    <row r="186" s="2" customFormat="1" ht="14.4" customHeight="1">
      <c r="A186" s="39"/>
      <c r="B186" s="40"/>
      <c r="C186" s="286" t="s">
        <v>449</v>
      </c>
      <c r="D186" s="286" t="s">
        <v>312</v>
      </c>
      <c r="E186" s="287" t="s">
        <v>3541</v>
      </c>
      <c r="F186" s="288" t="s">
        <v>3542</v>
      </c>
      <c r="G186" s="289" t="s">
        <v>352</v>
      </c>
      <c r="H186" s="290">
        <v>56</v>
      </c>
      <c r="I186" s="291"/>
      <c r="J186" s="292">
        <f>ROUND(I186*H186,2)</f>
        <v>0</v>
      </c>
      <c r="K186" s="293"/>
      <c r="L186" s="294"/>
      <c r="M186" s="295" t="s">
        <v>1</v>
      </c>
      <c r="N186" s="296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233</v>
      </c>
      <c r="AT186" s="240" t="s">
        <v>312</v>
      </c>
      <c r="AU186" s="240" t="s">
        <v>89</v>
      </c>
      <c r="AY186" s="18" t="s">
        <v>170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87</v>
      </c>
      <c r="BK186" s="241">
        <f>ROUND(I186*H186,2)</f>
        <v>0</v>
      </c>
      <c r="BL186" s="18" t="s">
        <v>176</v>
      </c>
      <c r="BM186" s="240" t="s">
        <v>3543</v>
      </c>
    </row>
    <row r="187" s="2" customFormat="1" ht="14.4" customHeight="1">
      <c r="A187" s="39"/>
      <c r="B187" s="40"/>
      <c r="C187" s="286" t="s">
        <v>479</v>
      </c>
      <c r="D187" s="286" t="s">
        <v>312</v>
      </c>
      <c r="E187" s="287" t="s">
        <v>3544</v>
      </c>
      <c r="F187" s="288" t="s">
        <v>3545</v>
      </c>
      <c r="G187" s="289" t="s">
        <v>352</v>
      </c>
      <c r="H187" s="290">
        <v>128</v>
      </c>
      <c r="I187" s="291"/>
      <c r="J187" s="292">
        <f>ROUND(I187*H187,2)</f>
        <v>0</v>
      </c>
      <c r="K187" s="293"/>
      <c r="L187" s="294"/>
      <c r="M187" s="295" t="s">
        <v>1</v>
      </c>
      <c r="N187" s="296" t="s">
        <v>44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233</v>
      </c>
      <c r="AT187" s="240" t="s">
        <v>312</v>
      </c>
      <c r="AU187" s="240" t="s">
        <v>89</v>
      </c>
      <c r="AY187" s="18" t="s">
        <v>170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176</v>
      </c>
      <c r="BM187" s="240" t="s">
        <v>3546</v>
      </c>
    </row>
    <row r="188" s="2" customFormat="1" ht="14.4" customHeight="1">
      <c r="A188" s="39"/>
      <c r="B188" s="40"/>
      <c r="C188" s="286" t="s">
        <v>492</v>
      </c>
      <c r="D188" s="286" t="s">
        <v>312</v>
      </c>
      <c r="E188" s="287" t="s">
        <v>3547</v>
      </c>
      <c r="F188" s="288" t="s">
        <v>3548</v>
      </c>
      <c r="G188" s="289" t="s">
        <v>352</v>
      </c>
      <c r="H188" s="290">
        <v>44</v>
      </c>
      <c r="I188" s="291"/>
      <c r="J188" s="292">
        <f>ROUND(I188*H188,2)</f>
        <v>0</v>
      </c>
      <c r="K188" s="293"/>
      <c r="L188" s="294"/>
      <c r="M188" s="295" t="s">
        <v>1</v>
      </c>
      <c r="N188" s="296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233</v>
      </c>
      <c r="AT188" s="240" t="s">
        <v>312</v>
      </c>
      <c r="AU188" s="240" t="s">
        <v>89</v>
      </c>
      <c r="AY188" s="18" t="s">
        <v>170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87</v>
      </c>
      <c r="BK188" s="241">
        <f>ROUND(I188*H188,2)</f>
        <v>0</v>
      </c>
      <c r="BL188" s="18" t="s">
        <v>176</v>
      </c>
      <c r="BM188" s="240" t="s">
        <v>3549</v>
      </c>
    </row>
    <row r="189" s="2" customFormat="1" ht="14.4" customHeight="1">
      <c r="A189" s="39"/>
      <c r="B189" s="40"/>
      <c r="C189" s="286" t="s">
        <v>499</v>
      </c>
      <c r="D189" s="286" t="s">
        <v>312</v>
      </c>
      <c r="E189" s="287" t="s">
        <v>3550</v>
      </c>
      <c r="F189" s="288" t="s">
        <v>3551</v>
      </c>
      <c r="G189" s="289" t="s">
        <v>352</v>
      </c>
      <c r="H189" s="290">
        <v>48</v>
      </c>
      <c r="I189" s="291"/>
      <c r="J189" s="292">
        <f>ROUND(I189*H189,2)</f>
        <v>0</v>
      </c>
      <c r="K189" s="293"/>
      <c r="L189" s="294"/>
      <c r="M189" s="295" t="s">
        <v>1</v>
      </c>
      <c r="N189" s="296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233</v>
      </c>
      <c r="AT189" s="240" t="s">
        <v>312</v>
      </c>
      <c r="AU189" s="240" t="s">
        <v>89</v>
      </c>
      <c r="AY189" s="18" t="s">
        <v>170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176</v>
      </c>
      <c r="BM189" s="240" t="s">
        <v>3552</v>
      </c>
    </row>
    <row r="190" s="2" customFormat="1" ht="14.4" customHeight="1">
      <c r="A190" s="39"/>
      <c r="B190" s="40"/>
      <c r="C190" s="286" t="s">
        <v>509</v>
      </c>
      <c r="D190" s="286" t="s">
        <v>312</v>
      </c>
      <c r="E190" s="287" t="s">
        <v>3553</v>
      </c>
      <c r="F190" s="288" t="s">
        <v>3554</v>
      </c>
      <c r="G190" s="289" t="s">
        <v>352</v>
      </c>
      <c r="H190" s="290">
        <v>20</v>
      </c>
      <c r="I190" s="291"/>
      <c r="J190" s="292">
        <f>ROUND(I190*H190,2)</f>
        <v>0</v>
      </c>
      <c r="K190" s="293"/>
      <c r="L190" s="294"/>
      <c r="M190" s="295" t="s">
        <v>1</v>
      </c>
      <c r="N190" s="296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233</v>
      </c>
      <c r="AT190" s="240" t="s">
        <v>312</v>
      </c>
      <c r="AU190" s="240" t="s">
        <v>89</v>
      </c>
      <c r="AY190" s="18" t="s">
        <v>170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87</v>
      </c>
      <c r="BK190" s="241">
        <f>ROUND(I190*H190,2)</f>
        <v>0</v>
      </c>
      <c r="BL190" s="18" t="s">
        <v>176</v>
      </c>
      <c r="BM190" s="240" t="s">
        <v>3555</v>
      </c>
    </row>
    <row r="191" s="2" customFormat="1" ht="24.15" customHeight="1">
      <c r="A191" s="39"/>
      <c r="B191" s="40"/>
      <c r="C191" s="286" t="s">
        <v>513</v>
      </c>
      <c r="D191" s="286" t="s">
        <v>312</v>
      </c>
      <c r="E191" s="287" t="s">
        <v>3556</v>
      </c>
      <c r="F191" s="288" t="s">
        <v>3557</v>
      </c>
      <c r="G191" s="289" t="s">
        <v>352</v>
      </c>
      <c r="H191" s="290">
        <v>21</v>
      </c>
      <c r="I191" s="291"/>
      <c r="J191" s="292">
        <f>ROUND(I191*H191,2)</f>
        <v>0</v>
      </c>
      <c r="K191" s="293"/>
      <c r="L191" s="294"/>
      <c r="M191" s="295" t="s">
        <v>1</v>
      </c>
      <c r="N191" s="296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233</v>
      </c>
      <c r="AT191" s="240" t="s">
        <v>312</v>
      </c>
      <c r="AU191" s="240" t="s">
        <v>89</v>
      </c>
      <c r="AY191" s="18" t="s">
        <v>170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176</v>
      </c>
      <c r="BM191" s="240" t="s">
        <v>3558</v>
      </c>
    </row>
    <row r="192" s="2" customFormat="1" ht="24.15" customHeight="1">
      <c r="A192" s="39"/>
      <c r="B192" s="40"/>
      <c r="C192" s="286" t="s">
        <v>520</v>
      </c>
      <c r="D192" s="286" t="s">
        <v>312</v>
      </c>
      <c r="E192" s="287" t="s">
        <v>3559</v>
      </c>
      <c r="F192" s="288" t="s">
        <v>3560</v>
      </c>
      <c r="G192" s="289" t="s">
        <v>352</v>
      </c>
      <c r="H192" s="290">
        <v>6</v>
      </c>
      <c r="I192" s="291"/>
      <c r="J192" s="292">
        <f>ROUND(I192*H192,2)</f>
        <v>0</v>
      </c>
      <c r="K192" s="293"/>
      <c r="L192" s="294"/>
      <c r="M192" s="295" t="s">
        <v>1</v>
      </c>
      <c r="N192" s="296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233</v>
      </c>
      <c r="AT192" s="240" t="s">
        <v>312</v>
      </c>
      <c r="AU192" s="240" t="s">
        <v>89</v>
      </c>
      <c r="AY192" s="18" t="s">
        <v>170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87</v>
      </c>
      <c r="BK192" s="241">
        <f>ROUND(I192*H192,2)</f>
        <v>0</v>
      </c>
      <c r="BL192" s="18" t="s">
        <v>176</v>
      </c>
      <c r="BM192" s="240" t="s">
        <v>3561</v>
      </c>
    </row>
    <row r="193" s="2" customFormat="1" ht="24.15" customHeight="1">
      <c r="A193" s="39"/>
      <c r="B193" s="40"/>
      <c r="C193" s="286" t="s">
        <v>528</v>
      </c>
      <c r="D193" s="286" t="s">
        <v>312</v>
      </c>
      <c r="E193" s="287" t="s">
        <v>3562</v>
      </c>
      <c r="F193" s="288" t="s">
        <v>3563</v>
      </c>
      <c r="G193" s="289" t="s">
        <v>352</v>
      </c>
      <c r="H193" s="290">
        <v>38</v>
      </c>
      <c r="I193" s="291"/>
      <c r="J193" s="292">
        <f>ROUND(I193*H193,2)</f>
        <v>0</v>
      </c>
      <c r="K193" s="293"/>
      <c r="L193" s="294"/>
      <c r="M193" s="295" t="s">
        <v>1</v>
      </c>
      <c r="N193" s="296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233</v>
      </c>
      <c r="AT193" s="240" t="s">
        <v>312</v>
      </c>
      <c r="AU193" s="240" t="s">
        <v>89</v>
      </c>
      <c r="AY193" s="18" t="s">
        <v>170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176</v>
      </c>
      <c r="BM193" s="240" t="s">
        <v>3564</v>
      </c>
    </row>
    <row r="194" s="2" customFormat="1" ht="24.15" customHeight="1">
      <c r="A194" s="39"/>
      <c r="B194" s="40"/>
      <c r="C194" s="286" t="s">
        <v>534</v>
      </c>
      <c r="D194" s="286" t="s">
        <v>312</v>
      </c>
      <c r="E194" s="287" t="s">
        <v>3565</v>
      </c>
      <c r="F194" s="288" t="s">
        <v>3566</v>
      </c>
      <c r="G194" s="289" t="s">
        <v>352</v>
      </c>
      <c r="H194" s="290">
        <v>59</v>
      </c>
      <c r="I194" s="291"/>
      <c r="J194" s="292">
        <f>ROUND(I194*H194,2)</f>
        <v>0</v>
      </c>
      <c r="K194" s="293"/>
      <c r="L194" s="294"/>
      <c r="M194" s="295" t="s">
        <v>1</v>
      </c>
      <c r="N194" s="296" t="s">
        <v>44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233</v>
      </c>
      <c r="AT194" s="240" t="s">
        <v>312</v>
      </c>
      <c r="AU194" s="240" t="s">
        <v>89</v>
      </c>
      <c r="AY194" s="18" t="s">
        <v>170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176</v>
      </c>
      <c r="BM194" s="240" t="s">
        <v>3567</v>
      </c>
    </row>
    <row r="195" s="2" customFormat="1" ht="24.15" customHeight="1">
      <c r="A195" s="39"/>
      <c r="B195" s="40"/>
      <c r="C195" s="286" t="s">
        <v>541</v>
      </c>
      <c r="D195" s="286" t="s">
        <v>312</v>
      </c>
      <c r="E195" s="287" t="s">
        <v>3568</v>
      </c>
      <c r="F195" s="288" t="s">
        <v>3569</v>
      </c>
      <c r="G195" s="289" t="s">
        <v>352</v>
      </c>
      <c r="H195" s="290">
        <v>135</v>
      </c>
      <c r="I195" s="291"/>
      <c r="J195" s="292">
        <f>ROUND(I195*H195,2)</f>
        <v>0</v>
      </c>
      <c r="K195" s="293"/>
      <c r="L195" s="294"/>
      <c r="M195" s="295" t="s">
        <v>1</v>
      </c>
      <c r="N195" s="296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233</v>
      </c>
      <c r="AT195" s="240" t="s">
        <v>312</v>
      </c>
      <c r="AU195" s="240" t="s">
        <v>89</v>
      </c>
      <c r="AY195" s="18" t="s">
        <v>170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176</v>
      </c>
      <c r="BM195" s="240" t="s">
        <v>3570</v>
      </c>
    </row>
    <row r="196" s="2" customFormat="1" ht="24.15" customHeight="1">
      <c r="A196" s="39"/>
      <c r="B196" s="40"/>
      <c r="C196" s="286" t="s">
        <v>550</v>
      </c>
      <c r="D196" s="286" t="s">
        <v>312</v>
      </c>
      <c r="E196" s="287" t="s">
        <v>3571</v>
      </c>
      <c r="F196" s="288" t="s">
        <v>3572</v>
      </c>
      <c r="G196" s="289" t="s">
        <v>352</v>
      </c>
      <c r="H196" s="290">
        <v>47</v>
      </c>
      <c r="I196" s="291"/>
      <c r="J196" s="292">
        <f>ROUND(I196*H196,2)</f>
        <v>0</v>
      </c>
      <c r="K196" s="293"/>
      <c r="L196" s="294"/>
      <c r="M196" s="295" t="s">
        <v>1</v>
      </c>
      <c r="N196" s="296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233</v>
      </c>
      <c r="AT196" s="240" t="s">
        <v>312</v>
      </c>
      <c r="AU196" s="240" t="s">
        <v>89</v>
      </c>
      <c r="AY196" s="18" t="s">
        <v>170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87</v>
      </c>
      <c r="BK196" s="241">
        <f>ROUND(I196*H196,2)</f>
        <v>0</v>
      </c>
      <c r="BL196" s="18" t="s">
        <v>176</v>
      </c>
      <c r="BM196" s="240" t="s">
        <v>3573</v>
      </c>
    </row>
    <row r="197" s="2" customFormat="1" ht="24.15" customHeight="1">
      <c r="A197" s="39"/>
      <c r="B197" s="40"/>
      <c r="C197" s="286" t="s">
        <v>564</v>
      </c>
      <c r="D197" s="286" t="s">
        <v>312</v>
      </c>
      <c r="E197" s="287" t="s">
        <v>3574</v>
      </c>
      <c r="F197" s="288" t="s">
        <v>3575</v>
      </c>
      <c r="G197" s="289" t="s">
        <v>352</v>
      </c>
      <c r="H197" s="290">
        <v>51</v>
      </c>
      <c r="I197" s="291"/>
      <c r="J197" s="292">
        <f>ROUND(I197*H197,2)</f>
        <v>0</v>
      </c>
      <c r="K197" s="293"/>
      <c r="L197" s="294"/>
      <c r="M197" s="295" t="s">
        <v>1</v>
      </c>
      <c r="N197" s="296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233</v>
      </c>
      <c r="AT197" s="240" t="s">
        <v>312</v>
      </c>
      <c r="AU197" s="240" t="s">
        <v>89</v>
      </c>
      <c r="AY197" s="18" t="s">
        <v>170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87</v>
      </c>
      <c r="BK197" s="241">
        <f>ROUND(I197*H197,2)</f>
        <v>0</v>
      </c>
      <c r="BL197" s="18" t="s">
        <v>176</v>
      </c>
      <c r="BM197" s="240" t="s">
        <v>3576</v>
      </c>
    </row>
    <row r="198" s="2" customFormat="1" ht="24.15" customHeight="1">
      <c r="A198" s="39"/>
      <c r="B198" s="40"/>
      <c r="C198" s="286" t="s">
        <v>573</v>
      </c>
      <c r="D198" s="286" t="s">
        <v>312</v>
      </c>
      <c r="E198" s="287" t="s">
        <v>3577</v>
      </c>
      <c r="F198" s="288" t="s">
        <v>3578</v>
      </c>
      <c r="G198" s="289" t="s">
        <v>352</v>
      </c>
      <c r="H198" s="290">
        <v>21</v>
      </c>
      <c r="I198" s="291"/>
      <c r="J198" s="292">
        <f>ROUND(I198*H198,2)</f>
        <v>0</v>
      </c>
      <c r="K198" s="293"/>
      <c r="L198" s="294"/>
      <c r="M198" s="295" t="s">
        <v>1</v>
      </c>
      <c r="N198" s="296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233</v>
      </c>
      <c r="AT198" s="240" t="s">
        <v>312</v>
      </c>
      <c r="AU198" s="240" t="s">
        <v>89</v>
      </c>
      <c r="AY198" s="18" t="s">
        <v>170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176</v>
      </c>
      <c r="BM198" s="240" t="s">
        <v>3579</v>
      </c>
    </row>
    <row r="199" s="2" customFormat="1" ht="14.4" customHeight="1">
      <c r="A199" s="39"/>
      <c r="B199" s="40"/>
      <c r="C199" s="286" t="s">
        <v>587</v>
      </c>
      <c r="D199" s="286" t="s">
        <v>312</v>
      </c>
      <c r="E199" s="287" t="s">
        <v>3580</v>
      </c>
      <c r="F199" s="288" t="s">
        <v>3581</v>
      </c>
      <c r="G199" s="289" t="s">
        <v>175</v>
      </c>
      <c r="H199" s="290">
        <v>7</v>
      </c>
      <c r="I199" s="291"/>
      <c r="J199" s="292">
        <f>ROUND(I199*H199,2)</f>
        <v>0</v>
      </c>
      <c r="K199" s="293"/>
      <c r="L199" s="294"/>
      <c r="M199" s="295" t="s">
        <v>1</v>
      </c>
      <c r="N199" s="296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233</v>
      </c>
      <c r="AT199" s="240" t="s">
        <v>312</v>
      </c>
      <c r="AU199" s="240" t="s">
        <v>89</v>
      </c>
      <c r="AY199" s="18" t="s">
        <v>170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176</v>
      </c>
      <c r="BM199" s="240" t="s">
        <v>3582</v>
      </c>
    </row>
    <row r="200" s="2" customFormat="1">
      <c r="A200" s="39"/>
      <c r="B200" s="40"/>
      <c r="C200" s="41"/>
      <c r="D200" s="244" t="s">
        <v>2339</v>
      </c>
      <c r="E200" s="41"/>
      <c r="F200" s="306" t="s">
        <v>3583</v>
      </c>
      <c r="G200" s="41"/>
      <c r="H200" s="41"/>
      <c r="I200" s="307"/>
      <c r="J200" s="41"/>
      <c r="K200" s="41"/>
      <c r="L200" s="45"/>
      <c r="M200" s="308"/>
      <c r="N200" s="30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2339</v>
      </c>
      <c r="AU200" s="18" t="s">
        <v>89</v>
      </c>
    </row>
    <row r="201" s="2" customFormat="1" ht="14.4" customHeight="1">
      <c r="A201" s="39"/>
      <c r="B201" s="40"/>
      <c r="C201" s="286" t="s">
        <v>594</v>
      </c>
      <c r="D201" s="286" t="s">
        <v>312</v>
      </c>
      <c r="E201" s="287" t="s">
        <v>3584</v>
      </c>
      <c r="F201" s="288" t="s">
        <v>3585</v>
      </c>
      <c r="G201" s="289" t="s">
        <v>175</v>
      </c>
      <c r="H201" s="290">
        <v>14</v>
      </c>
      <c r="I201" s="291"/>
      <c r="J201" s="292">
        <f>ROUND(I201*H201,2)</f>
        <v>0</v>
      </c>
      <c r="K201" s="293"/>
      <c r="L201" s="294"/>
      <c r="M201" s="295" t="s">
        <v>1</v>
      </c>
      <c r="N201" s="296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233</v>
      </c>
      <c r="AT201" s="240" t="s">
        <v>312</v>
      </c>
      <c r="AU201" s="240" t="s">
        <v>89</v>
      </c>
      <c r="AY201" s="18" t="s">
        <v>170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176</v>
      </c>
      <c r="BM201" s="240" t="s">
        <v>3586</v>
      </c>
    </row>
    <row r="202" s="2" customFormat="1" ht="24.15" customHeight="1">
      <c r="A202" s="39"/>
      <c r="B202" s="40"/>
      <c r="C202" s="286" t="s">
        <v>598</v>
      </c>
      <c r="D202" s="286" t="s">
        <v>312</v>
      </c>
      <c r="E202" s="287" t="s">
        <v>3587</v>
      </c>
      <c r="F202" s="288" t="s">
        <v>3588</v>
      </c>
      <c r="G202" s="289" t="s">
        <v>1716</v>
      </c>
      <c r="H202" s="290">
        <v>1</v>
      </c>
      <c r="I202" s="291"/>
      <c r="J202" s="292">
        <f>ROUND(I202*H202,2)</f>
        <v>0</v>
      </c>
      <c r="K202" s="293"/>
      <c r="L202" s="294"/>
      <c r="M202" s="295" t="s">
        <v>1</v>
      </c>
      <c r="N202" s="296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233</v>
      </c>
      <c r="AT202" s="240" t="s">
        <v>312</v>
      </c>
      <c r="AU202" s="240" t="s">
        <v>89</v>
      </c>
      <c r="AY202" s="18" t="s">
        <v>170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176</v>
      </c>
      <c r="BM202" s="240" t="s">
        <v>3589</v>
      </c>
    </row>
    <row r="203" s="2" customFormat="1" ht="14.4" customHeight="1">
      <c r="A203" s="39"/>
      <c r="B203" s="40"/>
      <c r="C203" s="286" t="s">
        <v>602</v>
      </c>
      <c r="D203" s="286" t="s">
        <v>312</v>
      </c>
      <c r="E203" s="287" t="s">
        <v>3590</v>
      </c>
      <c r="F203" s="288" t="s">
        <v>3591</v>
      </c>
      <c r="G203" s="289" t="s">
        <v>1716</v>
      </c>
      <c r="H203" s="290">
        <v>1</v>
      </c>
      <c r="I203" s="291"/>
      <c r="J203" s="292">
        <f>ROUND(I203*H203,2)</f>
        <v>0</v>
      </c>
      <c r="K203" s="293"/>
      <c r="L203" s="294"/>
      <c r="M203" s="295" t="s">
        <v>1</v>
      </c>
      <c r="N203" s="296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233</v>
      </c>
      <c r="AT203" s="240" t="s">
        <v>312</v>
      </c>
      <c r="AU203" s="240" t="s">
        <v>89</v>
      </c>
      <c r="AY203" s="18" t="s">
        <v>170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176</v>
      </c>
      <c r="BM203" s="240" t="s">
        <v>3592</v>
      </c>
    </row>
    <row r="204" s="2" customFormat="1" ht="24.15" customHeight="1">
      <c r="A204" s="39"/>
      <c r="B204" s="40"/>
      <c r="C204" s="286" t="s">
        <v>609</v>
      </c>
      <c r="D204" s="286" t="s">
        <v>312</v>
      </c>
      <c r="E204" s="287" t="s">
        <v>3593</v>
      </c>
      <c r="F204" s="288" t="s">
        <v>3594</v>
      </c>
      <c r="G204" s="289" t="s">
        <v>1716</v>
      </c>
      <c r="H204" s="290">
        <v>1</v>
      </c>
      <c r="I204" s="291"/>
      <c r="J204" s="292">
        <f>ROUND(I204*H204,2)</f>
        <v>0</v>
      </c>
      <c r="K204" s="293"/>
      <c r="L204" s="294"/>
      <c r="M204" s="295" t="s">
        <v>1</v>
      </c>
      <c r="N204" s="296" t="s">
        <v>44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233</v>
      </c>
      <c r="AT204" s="240" t="s">
        <v>312</v>
      </c>
      <c r="AU204" s="240" t="s">
        <v>89</v>
      </c>
      <c r="AY204" s="18" t="s">
        <v>170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87</v>
      </c>
      <c r="BK204" s="241">
        <f>ROUND(I204*H204,2)</f>
        <v>0</v>
      </c>
      <c r="BL204" s="18" t="s">
        <v>176</v>
      </c>
      <c r="BM204" s="240" t="s">
        <v>3595</v>
      </c>
    </row>
    <row r="205" s="2" customFormat="1" ht="24.15" customHeight="1">
      <c r="A205" s="39"/>
      <c r="B205" s="40"/>
      <c r="C205" s="228" t="s">
        <v>635</v>
      </c>
      <c r="D205" s="228" t="s">
        <v>172</v>
      </c>
      <c r="E205" s="229" t="s">
        <v>3596</v>
      </c>
      <c r="F205" s="230" t="s">
        <v>3597</v>
      </c>
      <c r="G205" s="231" t="s">
        <v>1568</v>
      </c>
      <c r="H205" s="297"/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273</v>
      </c>
      <c r="AT205" s="240" t="s">
        <v>172</v>
      </c>
      <c r="AU205" s="240" t="s">
        <v>89</v>
      </c>
      <c r="AY205" s="18" t="s">
        <v>170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273</v>
      </c>
      <c r="BM205" s="240" t="s">
        <v>3598</v>
      </c>
    </row>
    <row r="206" s="2" customFormat="1" ht="14.4" customHeight="1">
      <c r="A206" s="39"/>
      <c r="B206" s="40"/>
      <c r="C206" s="228" t="s">
        <v>615</v>
      </c>
      <c r="D206" s="228" t="s">
        <v>172</v>
      </c>
      <c r="E206" s="229" t="s">
        <v>3599</v>
      </c>
      <c r="F206" s="230" t="s">
        <v>3600</v>
      </c>
      <c r="G206" s="231" t="s">
        <v>352</v>
      </c>
      <c r="H206" s="232">
        <v>3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176</v>
      </c>
      <c r="AT206" s="240" t="s">
        <v>172</v>
      </c>
      <c r="AU206" s="240" t="s">
        <v>89</v>
      </c>
      <c r="AY206" s="18" t="s">
        <v>170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176</v>
      </c>
      <c r="BM206" s="240" t="s">
        <v>3601</v>
      </c>
    </row>
    <row r="207" s="2" customFormat="1">
      <c r="A207" s="39"/>
      <c r="B207" s="40"/>
      <c r="C207" s="41"/>
      <c r="D207" s="244" t="s">
        <v>2339</v>
      </c>
      <c r="E207" s="41"/>
      <c r="F207" s="306" t="s">
        <v>3602</v>
      </c>
      <c r="G207" s="41"/>
      <c r="H207" s="41"/>
      <c r="I207" s="307"/>
      <c r="J207" s="41"/>
      <c r="K207" s="41"/>
      <c r="L207" s="45"/>
      <c r="M207" s="308"/>
      <c r="N207" s="30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2339</v>
      </c>
      <c r="AU207" s="18" t="s">
        <v>89</v>
      </c>
    </row>
    <row r="208" s="2" customFormat="1" ht="14.4" customHeight="1">
      <c r="A208" s="39"/>
      <c r="B208" s="40"/>
      <c r="C208" s="228" t="s">
        <v>621</v>
      </c>
      <c r="D208" s="228" t="s">
        <v>172</v>
      </c>
      <c r="E208" s="229" t="s">
        <v>3603</v>
      </c>
      <c r="F208" s="230" t="s">
        <v>3600</v>
      </c>
      <c r="G208" s="231" t="s">
        <v>352</v>
      </c>
      <c r="H208" s="232">
        <v>14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176</v>
      </c>
      <c r="AT208" s="240" t="s">
        <v>172</v>
      </c>
      <c r="AU208" s="240" t="s">
        <v>89</v>
      </c>
      <c r="AY208" s="18" t="s">
        <v>170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176</v>
      </c>
      <c r="BM208" s="240" t="s">
        <v>3604</v>
      </c>
    </row>
    <row r="209" s="2" customFormat="1">
      <c r="A209" s="39"/>
      <c r="B209" s="40"/>
      <c r="C209" s="41"/>
      <c r="D209" s="244" t="s">
        <v>2339</v>
      </c>
      <c r="E209" s="41"/>
      <c r="F209" s="306" t="s">
        <v>3605</v>
      </c>
      <c r="G209" s="41"/>
      <c r="H209" s="41"/>
      <c r="I209" s="307"/>
      <c r="J209" s="41"/>
      <c r="K209" s="41"/>
      <c r="L209" s="45"/>
      <c r="M209" s="308"/>
      <c r="N209" s="30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2339</v>
      </c>
      <c r="AU209" s="18" t="s">
        <v>89</v>
      </c>
    </row>
    <row r="210" s="2" customFormat="1" ht="14.4" customHeight="1">
      <c r="A210" s="39"/>
      <c r="B210" s="40"/>
      <c r="C210" s="228" t="s">
        <v>627</v>
      </c>
      <c r="D210" s="228" t="s">
        <v>172</v>
      </c>
      <c r="E210" s="229" t="s">
        <v>3606</v>
      </c>
      <c r="F210" s="230" t="s">
        <v>3607</v>
      </c>
      <c r="G210" s="231" t="s">
        <v>329</v>
      </c>
      <c r="H210" s="232">
        <v>1180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176</v>
      </c>
      <c r="AT210" s="240" t="s">
        <v>172</v>
      </c>
      <c r="AU210" s="240" t="s">
        <v>89</v>
      </c>
      <c r="AY210" s="18" t="s">
        <v>170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176</v>
      </c>
      <c r="BM210" s="240" t="s">
        <v>3608</v>
      </c>
    </row>
    <row r="211" s="2" customFormat="1">
      <c r="A211" s="39"/>
      <c r="B211" s="40"/>
      <c r="C211" s="41"/>
      <c r="D211" s="244" t="s">
        <v>2339</v>
      </c>
      <c r="E211" s="41"/>
      <c r="F211" s="306" t="s">
        <v>3609</v>
      </c>
      <c r="G211" s="41"/>
      <c r="H211" s="41"/>
      <c r="I211" s="307"/>
      <c r="J211" s="41"/>
      <c r="K211" s="41"/>
      <c r="L211" s="45"/>
      <c r="M211" s="308"/>
      <c r="N211" s="309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2339</v>
      </c>
      <c r="AU211" s="18" t="s">
        <v>89</v>
      </c>
    </row>
    <row r="212" s="2" customFormat="1" ht="14.4" customHeight="1">
      <c r="A212" s="39"/>
      <c r="B212" s="40"/>
      <c r="C212" s="228" t="s">
        <v>631</v>
      </c>
      <c r="D212" s="228" t="s">
        <v>172</v>
      </c>
      <c r="E212" s="229" t="s">
        <v>3610</v>
      </c>
      <c r="F212" s="230" t="s">
        <v>3611</v>
      </c>
      <c r="G212" s="231" t="s">
        <v>192</v>
      </c>
      <c r="H212" s="232">
        <v>2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176</v>
      </c>
      <c r="AT212" s="240" t="s">
        <v>172</v>
      </c>
      <c r="AU212" s="240" t="s">
        <v>89</v>
      </c>
      <c r="AY212" s="18" t="s">
        <v>170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176</v>
      </c>
      <c r="BM212" s="240" t="s">
        <v>3612</v>
      </c>
    </row>
    <row r="213" s="2" customFormat="1">
      <c r="A213" s="39"/>
      <c r="B213" s="40"/>
      <c r="C213" s="41"/>
      <c r="D213" s="244" t="s">
        <v>2339</v>
      </c>
      <c r="E213" s="41"/>
      <c r="F213" s="306" t="s">
        <v>3613</v>
      </c>
      <c r="G213" s="41"/>
      <c r="H213" s="41"/>
      <c r="I213" s="307"/>
      <c r="J213" s="41"/>
      <c r="K213" s="41"/>
      <c r="L213" s="45"/>
      <c r="M213" s="310"/>
      <c r="N213" s="311"/>
      <c r="O213" s="303"/>
      <c r="P213" s="303"/>
      <c r="Q213" s="303"/>
      <c r="R213" s="303"/>
      <c r="S213" s="303"/>
      <c r="T213" s="312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2339</v>
      </c>
      <c r="AU213" s="18" t="s">
        <v>89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ZmP5+9zdISqsKHswNhf81RYIxYlOIuAJnkQwtaCid7VrB1ZIwkG7JdVTrOMDVw/s1iMo7UBIqvacc3IpcZsYpw==" hashValue="majaBKPlMJn9BTDWyFP9g0l8fqviLeACGN+2jxfMAANh4ViXMyyubp6/yBLRJYFF9JEO75jKzb2eDVymW/P4tw==" algorithmName="SHA-512" password="CC35"/>
  <autoFilter ref="C117:K21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úpravy a přístavba krytého bazénu ve Studénce, Budovatelská 769, 742 13 Studénka - Butovice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3614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26.10.2021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ROUND((SUM(BE122:BE139)),  2)</f>
        <v>0</v>
      </c>
      <c r="G33" s="39"/>
      <c r="H33" s="39"/>
      <c r="I33" s="165">
        <v>0.20999999999999999</v>
      </c>
      <c r="J33" s="164">
        <f>ROUND(((SUM(BE122:BE139))*I33),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ROUND((SUM(BF122:BF139)),  2)</f>
        <v>0</v>
      </c>
      <c r="G34" s="39"/>
      <c r="H34" s="39"/>
      <c r="I34" s="165">
        <v>0.14999999999999999</v>
      </c>
      <c r="J34" s="164">
        <f>ROUND(((SUM(BF122:BF139))*I34),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ROUND((SUM(BG122:BG139)),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ROUND((SUM(BH122:BH139)),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ROUND((SUM(BI122:BI139)),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úpravy a přístavba krytého bazénu ve Studénce, Budovatelská 769, 742 13 Studénka - Butovice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SO09 -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26.10.2021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32</v>
      </c>
      <c r="J91" s="37" t="str">
        <f>E21</f>
        <v>Michal Pospíšil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3615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3616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3617</v>
      </c>
      <c r="E99" s="197"/>
      <c r="F99" s="197"/>
      <c r="G99" s="197"/>
      <c r="H99" s="197"/>
      <c r="I99" s="197"/>
      <c r="J99" s="198">
        <f>J129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3618</v>
      </c>
      <c r="E100" s="197"/>
      <c r="F100" s="197"/>
      <c r="G100" s="197"/>
      <c r="H100" s="197"/>
      <c r="I100" s="197"/>
      <c r="J100" s="198">
        <f>J133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3619</v>
      </c>
      <c r="E101" s="197"/>
      <c r="F101" s="197"/>
      <c r="G101" s="197"/>
      <c r="H101" s="197"/>
      <c r="I101" s="197"/>
      <c r="J101" s="198">
        <f>J136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3620</v>
      </c>
      <c r="E102" s="197"/>
      <c r="F102" s="197"/>
      <c r="G102" s="197"/>
      <c r="H102" s="197"/>
      <c r="I102" s="197"/>
      <c r="J102" s="198">
        <f>J138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Stavební úpravy a přístavba krytého bazénu ve Studénce, Budovatelská 769, 742 13 Studénka - Butovice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SO09 -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26.10.2021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Studénka</v>
      </c>
      <c r="G118" s="41"/>
      <c r="H118" s="41"/>
      <c r="I118" s="33" t="s">
        <v>32</v>
      </c>
      <c r="J118" s="37" t="str">
        <f>E21</f>
        <v>Michal Pospíšil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156</v>
      </c>
      <c r="D121" s="203" t="s">
        <v>64</v>
      </c>
      <c r="E121" s="203" t="s">
        <v>60</v>
      </c>
      <c r="F121" s="203" t="s">
        <v>61</v>
      </c>
      <c r="G121" s="203" t="s">
        <v>157</v>
      </c>
      <c r="H121" s="203" t="s">
        <v>158</v>
      </c>
      <c r="I121" s="203" t="s">
        <v>159</v>
      </c>
      <c r="J121" s="204" t="s">
        <v>126</v>
      </c>
      <c r="K121" s="205" t="s">
        <v>160</v>
      </c>
      <c r="L121" s="206"/>
      <c r="M121" s="101" t="s">
        <v>1</v>
      </c>
      <c r="N121" s="102" t="s">
        <v>43</v>
      </c>
      <c r="O121" s="102" t="s">
        <v>161</v>
      </c>
      <c r="P121" s="102" t="s">
        <v>162</v>
      </c>
      <c r="Q121" s="102" t="s">
        <v>163</v>
      </c>
      <c r="R121" s="102" t="s">
        <v>164</v>
      </c>
      <c r="S121" s="102" t="s">
        <v>165</v>
      </c>
      <c r="T121" s="103" t="s">
        <v>166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167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128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78</v>
      </c>
      <c r="E123" s="215" t="s">
        <v>3621</v>
      </c>
      <c r="F123" s="215" t="s">
        <v>119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P124+P129+P133+P136+P138</f>
        <v>0</v>
      </c>
      <c r="Q123" s="220"/>
      <c r="R123" s="221">
        <f>R124+R129+R133+R136+R138</f>
        <v>0</v>
      </c>
      <c r="S123" s="220"/>
      <c r="T123" s="222">
        <f>T124+T129+T133+T136+T138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206</v>
      </c>
      <c r="AT123" s="224" t="s">
        <v>78</v>
      </c>
      <c r="AU123" s="224" t="s">
        <v>79</v>
      </c>
      <c r="AY123" s="223" t="s">
        <v>170</v>
      </c>
      <c r="BK123" s="225">
        <f>BK124+BK129+BK133+BK136+BK138</f>
        <v>0</v>
      </c>
    </row>
    <row r="124" s="12" customFormat="1" ht="22.8" customHeight="1">
      <c r="A124" s="12"/>
      <c r="B124" s="212"/>
      <c r="C124" s="213"/>
      <c r="D124" s="214" t="s">
        <v>78</v>
      </c>
      <c r="E124" s="226" t="s">
        <v>3622</v>
      </c>
      <c r="F124" s="226" t="s">
        <v>3623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SUM(P125:P128)</f>
        <v>0</v>
      </c>
      <c r="Q124" s="220"/>
      <c r="R124" s="221">
        <f>SUM(R125:R128)</f>
        <v>0</v>
      </c>
      <c r="S124" s="220"/>
      <c r="T124" s="22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206</v>
      </c>
      <c r="AT124" s="224" t="s">
        <v>78</v>
      </c>
      <c r="AU124" s="224" t="s">
        <v>87</v>
      </c>
      <c r="AY124" s="223" t="s">
        <v>170</v>
      </c>
      <c r="BK124" s="225">
        <f>SUM(BK125:BK128)</f>
        <v>0</v>
      </c>
    </row>
    <row r="125" s="2" customFormat="1" ht="14.4" customHeight="1">
      <c r="A125" s="39"/>
      <c r="B125" s="40"/>
      <c r="C125" s="228" t="s">
        <v>87</v>
      </c>
      <c r="D125" s="228" t="s">
        <v>172</v>
      </c>
      <c r="E125" s="229" t="s">
        <v>3624</v>
      </c>
      <c r="F125" s="230" t="s">
        <v>3625</v>
      </c>
      <c r="G125" s="231" t="s">
        <v>1716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44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3626</v>
      </c>
      <c r="AT125" s="240" t="s">
        <v>172</v>
      </c>
      <c r="AU125" s="240" t="s">
        <v>89</v>
      </c>
      <c r="AY125" s="18" t="s">
        <v>170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87</v>
      </c>
      <c r="BK125" s="241">
        <f>ROUND(I125*H125,2)</f>
        <v>0</v>
      </c>
      <c r="BL125" s="18" t="s">
        <v>3626</v>
      </c>
      <c r="BM125" s="240" t="s">
        <v>3627</v>
      </c>
    </row>
    <row r="126" s="2" customFormat="1" ht="14.4" customHeight="1">
      <c r="A126" s="39"/>
      <c r="B126" s="40"/>
      <c r="C126" s="228" t="s">
        <v>89</v>
      </c>
      <c r="D126" s="228" t="s">
        <v>172</v>
      </c>
      <c r="E126" s="229" t="s">
        <v>3628</v>
      </c>
      <c r="F126" s="230" t="s">
        <v>3629</v>
      </c>
      <c r="G126" s="231" t="s">
        <v>1716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44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3626</v>
      </c>
      <c r="AT126" s="240" t="s">
        <v>172</v>
      </c>
      <c r="AU126" s="240" t="s">
        <v>89</v>
      </c>
      <c r="AY126" s="18" t="s">
        <v>170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87</v>
      </c>
      <c r="BK126" s="241">
        <f>ROUND(I126*H126,2)</f>
        <v>0</v>
      </c>
      <c r="BL126" s="18" t="s">
        <v>3626</v>
      </c>
      <c r="BM126" s="240" t="s">
        <v>3630</v>
      </c>
    </row>
    <row r="127" s="2" customFormat="1" ht="14.4" customHeight="1">
      <c r="A127" s="39"/>
      <c r="B127" s="40"/>
      <c r="C127" s="228" t="s">
        <v>189</v>
      </c>
      <c r="D127" s="228" t="s">
        <v>172</v>
      </c>
      <c r="E127" s="229" t="s">
        <v>3631</v>
      </c>
      <c r="F127" s="230" t="s">
        <v>3632</v>
      </c>
      <c r="G127" s="231" t="s">
        <v>1716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44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3626</v>
      </c>
      <c r="AT127" s="240" t="s">
        <v>172</v>
      </c>
      <c r="AU127" s="240" t="s">
        <v>89</v>
      </c>
      <c r="AY127" s="18" t="s">
        <v>170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87</v>
      </c>
      <c r="BK127" s="241">
        <f>ROUND(I127*H127,2)</f>
        <v>0</v>
      </c>
      <c r="BL127" s="18" t="s">
        <v>3626</v>
      </c>
      <c r="BM127" s="240" t="s">
        <v>3633</v>
      </c>
    </row>
    <row r="128" s="2" customFormat="1" ht="14.4" customHeight="1">
      <c r="A128" s="39"/>
      <c r="B128" s="40"/>
      <c r="C128" s="228" t="s">
        <v>176</v>
      </c>
      <c r="D128" s="228" t="s">
        <v>172</v>
      </c>
      <c r="E128" s="229" t="s">
        <v>3634</v>
      </c>
      <c r="F128" s="230" t="s">
        <v>3635</v>
      </c>
      <c r="G128" s="231" t="s">
        <v>1716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3626</v>
      </c>
      <c r="AT128" s="240" t="s">
        <v>172</v>
      </c>
      <c r="AU128" s="240" t="s">
        <v>89</v>
      </c>
      <c r="AY128" s="18" t="s">
        <v>170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87</v>
      </c>
      <c r="BK128" s="241">
        <f>ROUND(I128*H128,2)</f>
        <v>0</v>
      </c>
      <c r="BL128" s="18" t="s">
        <v>3626</v>
      </c>
      <c r="BM128" s="240" t="s">
        <v>3636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3637</v>
      </c>
      <c r="F129" s="226" t="s">
        <v>3638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SUM(P130:P132)</f>
        <v>0</v>
      </c>
      <c r="Q129" s="220"/>
      <c r="R129" s="221">
        <f>SUM(R130:R132)</f>
        <v>0</v>
      </c>
      <c r="S129" s="220"/>
      <c r="T129" s="222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206</v>
      </c>
      <c r="AT129" s="224" t="s">
        <v>78</v>
      </c>
      <c r="AU129" s="224" t="s">
        <v>87</v>
      </c>
      <c r="AY129" s="223" t="s">
        <v>170</v>
      </c>
      <c r="BK129" s="225">
        <f>SUM(BK130:BK132)</f>
        <v>0</v>
      </c>
    </row>
    <row r="130" s="2" customFormat="1" ht="14.4" customHeight="1">
      <c r="A130" s="39"/>
      <c r="B130" s="40"/>
      <c r="C130" s="228" t="s">
        <v>206</v>
      </c>
      <c r="D130" s="228" t="s">
        <v>172</v>
      </c>
      <c r="E130" s="229" t="s">
        <v>3639</v>
      </c>
      <c r="F130" s="230" t="s">
        <v>3640</v>
      </c>
      <c r="G130" s="231" t="s">
        <v>1716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44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3626</v>
      </c>
      <c r="AT130" s="240" t="s">
        <v>172</v>
      </c>
      <c r="AU130" s="240" t="s">
        <v>89</v>
      </c>
      <c r="AY130" s="18" t="s">
        <v>170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3626</v>
      </c>
      <c r="BM130" s="240" t="s">
        <v>3641</v>
      </c>
    </row>
    <row r="131" s="2" customFormat="1" ht="14.4" customHeight="1">
      <c r="A131" s="39"/>
      <c r="B131" s="40"/>
      <c r="C131" s="228" t="s">
        <v>213</v>
      </c>
      <c r="D131" s="228" t="s">
        <v>172</v>
      </c>
      <c r="E131" s="229" t="s">
        <v>3642</v>
      </c>
      <c r="F131" s="230" t="s">
        <v>3643</v>
      </c>
      <c r="G131" s="231" t="s">
        <v>1716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3626</v>
      </c>
      <c r="AT131" s="240" t="s">
        <v>172</v>
      </c>
      <c r="AU131" s="240" t="s">
        <v>89</v>
      </c>
      <c r="AY131" s="18" t="s">
        <v>170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87</v>
      </c>
      <c r="BK131" s="241">
        <f>ROUND(I131*H131,2)</f>
        <v>0</v>
      </c>
      <c r="BL131" s="18" t="s">
        <v>3626</v>
      </c>
      <c r="BM131" s="240" t="s">
        <v>3644</v>
      </c>
    </row>
    <row r="132" s="2" customFormat="1" ht="14.4" customHeight="1">
      <c r="A132" s="39"/>
      <c r="B132" s="40"/>
      <c r="C132" s="228" t="s">
        <v>226</v>
      </c>
      <c r="D132" s="228" t="s">
        <v>172</v>
      </c>
      <c r="E132" s="229" t="s">
        <v>3645</v>
      </c>
      <c r="F132" s="230" t="s">
        <v>3646</v>
      </c>
      <c r="G132" s="231" t="s">
        <v>1716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3626</v>
      </c>
      <c r="AT132" s="240" t="s">
        <v>172</v>
      </c>
      <c r="AU132" s="240" t="s">
        <v>89</v>
      </c>
      <c r="AY132" s="18" t="s">
        <v>170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3626</v>
      </c>
      <c r="BM132" s="240" t="s">
        <v>3647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3648</v>
      </c>
      <c r="F133" s="226" t="s">
        <v>3649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SUM(P134:P135)</f>
        <v>0</v>
      </c>
      <c r="Q133" s="220"/>
      <c r="R133" s="221">
        <f>SUM(R134:R135)</f>
        <v>0</v>
      </c>
      <c r="S133" s="220"/>
      <c r="T133" s="22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206</v>
      </c>
      <c r="AT133" s="224" t="s">
        <v>78</v>
      </c>
      <c r="AU133" s="224" t="s">
        <v>87</v>
      </c>
      <c r="AY133" s="223" t="s">
        <v>170</v>
      </c>
      <c r="BK133" s="225">
        <f>SUM(BK134:BK135)</f>
        <v>0</v>
      </c>
    </row>
    <row r="134" s="2" customFormat="1" ht="14.4" customHeight="1">
      <c r="A134" s="39"/>
      <c r="B134" s="40"/>
      <c r="C134" s="228" t="s">
        <v>233</v>
      </c>
      <c r="D134" s="228" t="s">
        <v>172</v>
      </c>
      <c r="E134" s="229" t="s">
        <v>3650</v>
      </c>
      <c r="F134" s="230" t="s">
        <v>3651</v>
      </c>
      <c r="G134" s="231" t="s">
        <v>1716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3626</v>
      </c>
      <c r="AT134" s="240" t="s">
        <v>172</v>
      </c>
      <c r="AU134" s="240" t="s">
        <v>89</v>
      </c>
      <c r="AY134" s="18" t="s">
        <v>170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3626</v>
      </c>
      <c r="BM134" s="240" t="s">
        <v>3652</v>
      </c>
    </row>
    <row r="135" s="2" customFormat="1" ht="14.4" customHeight="1">
      <c r="A135" s="39"/>
      <c r="B135" s="40"/>
      <c r="C135" s="228" t="s">
        <v>240</v>
      </c>
      <c r="D135" s="228" t="s">
        <v>172</v>
      </c>
      <c r="E135" s="229" t="s">
        <v>3653</v>
      </c>
      <c r="F135" s="230" t="s">
        <v>3654</v>
      </c>
      <c r="G135" s="231" t="s">
        <v>1716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44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3626</v>
      </c>
      <c r="AT135" s="240" t="s">
        <v>172</v>
      </c>
      <c r="AU135" s="240" t="s">
        <v>89</v>
      </c>
      <c r="AY135" s="18" t="s">
        <v>170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87</v>
      </c>
      <c r="BK135" s="241">
        <f>ROUND(I135*H135,2)</f>
        <v>0</v>
      </c>
      <c r="BL135" s="18" t="s">
        <v>3626</v>
      </c>
      <c r="BM135" s="240" t="s">
        <v>3655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3656</v>
      </c>
      <c r="F136" s="226" t="s">
        <v>3657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206</v>
      </c>
      <c r="AT136" s="224" t="s">
        <v>78</v>
      </c>
      <c r="AU136" s="224" t="s">
        <v>87</v>
      </c>
      <c r="AY136" s="223" t="s">
        <v>170</v>
      </c>
      <c r="BK136" s="225">
        <f>BK137</f>
        <v>0</v>
      </c>
    </row>
    <row r="137" s="2" customFormat="1" ht="14.4" customHeight="1">
      <c r="A137" s="39"/>
      <c r="B137" s="40"/>
      <c r="C137" s="228" t="s">
        <v>247</v>
      </c>
      <c r="D137" s="228" t="s">
        <v>172</v>
      </c>
      <c r="E137" s="229" t="s">
        <v>3658</v>
      </c>
      <c r="F137" s="230" t="s">
        <v>3659</v>
      </c>
      <c r="G137" s="231" t="s">
        <v>1716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3626</v>
      </c>
      <c r="AT137" s="240" t="s">
        <v>172</v>
      </c>
      <c r="AU137" s="240" t="s">
        <v>89</v>
      </c>
      <c r="AY137" s="18" t="s">
        <v>170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3626</v>
      </c>
      <c r="BM137" s="240" t="s">
        <v>3660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3661</v>
      </c>
      <c r="F138" s="226" t="s">
        <v>3662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206</v>
      </c>
      <c r="AT138" s="224" t="s">
        <v>78</v>
      </c>
      <c r="AU138" s="224" t="s">
        <v>87</v>
      </c>
      <c r="AY138" s="223" t="s">
        <v>170</v>
      </c>
      <c r="BK138" s="225">
        <f>BK139</f>
        <v>0</v>
      </c>
    </row>
    <row r="139" s="2" customFormat="1" ht="14.4" customHeight="1">
      <c r="A139" s="39"/>
      <c r="B139" s="40"/>
      <c r="C139" s="228" t="s">
        <v>251</v>
      </c>
      <c r="D139" s="228" t="s">
        <v>172</v>
      </c>
      <c r="E139" s="229" t="s">
        <v>3663</v>
      </c>
      <c r="F139" s="230" t="s">
        <v>3664</v>
      </c>
      <c r="G139" s="231" t="s">
        <v>1716</v>
      </c>
      <c r="H139" s="232">
        <v>1</v>
      </c>
      <c r="I139" s="233"/>
      <c r="J139" s="234">
        <f>ROUND(I139*H139,2)</f>
        <v>0</v>
      </c>
      <c r="K139" s="235"/>
      <c r="L139" s="45"/>
      <c r="M139" s="301" t="s">
        <v>1</v>
      </c>
      <c r="N139" s="302" t="s">
        <v>44</v>
      </c>
      <c r="O139" s="303"/>
      <c r="P139" s="304">
        <f>O139*H139</f>
        <v>0</v>
      </c>
      <c r="Q139" s="304">
        <v>0</v>
      </c>
      <c r="R139" s="304">
        <f>Q139*H139</f>
        <v>0</v>
      </c>
      <c r="S139" s="304">
        <v>0</v>
      </c>
      <c r="T139" s="30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3626</v>
      </c>
      <c r="AT139" s="240" t="s">
        <v>172</v>
      </c>
      <c r="AU139" s="240" t="s">
        <v>89</v>
      </c>
      <c r="AY139" s="18" t="s">
        <v>170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3626</v>
      </c>
      <c r="BM139" s="240" t="s">
        <v>3665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tvUf57/0GijHhDrXItU2zuRn+eDxZXVqaPr0smzCOZx24y4h9WY84aU3n9SwdfwJvgMJ/NQMiLevP3MLCS9eQA==" hashValue="a7r+FL7zzR7YU1Doq28KODMpHuNFPuMCTnsmwBbBc+aaXOwb5nz4Lu6sX148jpdn3aR7nm5Jw8DHld7daATTmg==" algorithmName="SHA-512" password="CC35"/>
  <autoFilter ref="C121:K1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Rozp_PC\Rozpocet</dc:creator>
  <cp:lastModifiedBy>Rozp_PC\Rozpocet</cp:lastModifiedBy>
  <dcterms:created xsi:type="dcterms:W3CDTF">2021-11-15T09:13:57Z</dcterms:created>
  <dcterms:modified xsi:type="dcterms:W3CDTF">2021-11-15T09:14:15Z</dcterms:modified>
</cp:coreProperties>
</file>