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ázky RTS\2020_10_ul. Zahradní\verze 6\neoceněný\"/>
    </mc:Choice>
  </mc:AlternateContent>
  <xr:revisionPtr revIDLastSave="0" documentId="8_{B1F9F4AB-7250-4347-B4C4-4DD3EA63B198}" xr6:coauthVersionLast="45" xr6:coauthVersionMax="45" xr10:uidLastSave="{00000000-0000-0000-0000-000000000000}"/>
  <bookViews>
    <workbookView xWindow="0" yWindow="1485" windowWidth="5565" windowHeight="100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  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 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   Pol'!$A$1:$X$121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G42" i="1"/>
  <c r="F42" i="1"/>
  <c r="G41" i="1"/>
  <c r="F41" i="1"/>
  <c r="G39" i="1"/>
  <c r="F39" i="1"/>
  <c r="G120" i="12"/>
  <c r="BA117" i="12"/>
  <c r="BA115" i="12"/>
  <c r="BA113" i="12"/>
  <c r="BA78" i="12"/>
  <c r="BA61" i="12"/>
  <c r="BA51" i="12"/>
  <c r="BA48" i="12"/>
  <c r="BA44" i="12"/>
  <c r="BA1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8" i="12"/>
  <c r="M18" i="12" s="1"/>
  <c r="I18" i="12"/>
  <c r="K18" i="12"/>
  <c r="O18" i="12"/>
  <c r="O8" i="12" s="1"/>
  <c r="Q18" i="12"/>
  <c r="V18" i="12"/>
  <c r="G21" i="12"/>
  <c r="M21" i="12" s="1"/>
  <c r="I21" i="12"/>
  <c r="K21" i="12"/>
  <c r="O21" i="12"/>
  <c r="Q21" i="12"/>
  <c r="V21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4" i="12"/>
  <c r="M54" i="12" s="1"/>
  <c r="I54" i="12"/>
  <c r="I53" i="12" s="1"/>
  <c r="K54" i="12"/>
  <c r="K53" i="12" s="1"/>
  <c r="O54" i="12"/>
  <c r="Q54" i="12"/>
  <c r="Q53" i="12" s="1"/>
  <c r="V54" i="12"/>
  <c r="V53" i="12" s="1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O53" i="12" s="1"/>
  <c r="Q60" i="12"/>
  <c r="V60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7" i="12"/>
  <c r="M77" i="12" s="1"/>
  <c r="M76" i="12" s="1"/>
  <c r="I77" i="12"/>
  <c r="I76" i="12" s="1"/>
  <c r="K77" i="12"/>
  <c r="K76" i="12" s="1"/>
  <c r="O77" i="12"/>
  <c r="O76" i="12" s="1"/>
  <c r="Q77" i="12"/>
  <c r="Q76" i="12" s="1"/>
  <c r="V77" i="12"/>
  <c r="V76" i="12" s="1"/>
  <c r="G81" i="12"/>
  <c r="I81" i="12"/>
  <c r="K81" i="12"/>
  <c r="K80" i="12" s="1"/>
  <c r="M81" i="12"/>
  <c r="M80" i="12" s="1"/>
  <c r="O81" i="12"/>
  <c r="Q81" i="12"/>
  <c r="V81" i="12"/>
  <c r="V80" i="12" s="1"/>
  <c r="G83" i="12"/>
  <c r="G80" i="12" s="1"/>
  <c r="I83" i="12"/>
  <c r="K83" i="12"/>
  <c r="M83" i="12"/>
  <c r="O83" i="12"/>
  <c r="O80" i="12" s="1"/>
  <c r="Q83" i="12"/>
  <c r="V83" i="12"/>
  <c r="G85" i="12"/>
  <c r="M85" i="12" s="1"/>
  <c r="I85" i="12"/>
  <c r="K85" i="12"/>
  <c r="O85" i="12"/>
  <c r="Q85" i="12"/>
  <c r="V85" i="12"/>
  <c r="G88" i="12"/>
  <c r="M88" i="12" s="1"/>
  <c r="I88" i="12"/>
  <c r="I80" i="12" s="1"/>
  <c r="K88" i="12"/>
  <c r="O88" i="12"/>
  <c r="Q88" i="12"/>
  <c r="Q80" i="12" s="1"/>
  <c r="V88" i="12"/>
  <c r="I90" i="12"/>
  <c r="K90" i="12"/>
  <c r="Q90" i="12"/>
  <c r="V90" i="12"/>
  <c r="G91" i="12"/>
  <c r="G90" i="12" s="1"/>
  <c r="I91" i="12"/>
  <c r="K91" i="12"/>
  <c r="M91" i="12"/>
  <c r="M90" i="12" s="1"/>
  <c r="O91" i="12"/>
  <c r="O90" i="12" s="1"/>
  <c r="Q91" i="12"/>
  <c r="V91" i="12"/>
  <c r="G93" i="12"/>
  <c r="O93" i="12"/>
  <c r="G94" i="12"/>
  <c r="M94" i="12" s="1"/>
  <c r="M93" i="12" s="1"/>
  <c r="I94" i="12"/>
  <c r="I93" i="12" s="1"/>
  <c r="K94" i="12"/>
  <c r="K93" i="12" s="1"/>
  <c r="O94" i="12"/>
  <c r="Q94" i="12"/>
  <c r="Q93" i="12" s="1"/>
  <c r="V94" i="12"/>
  <c r="V93" i="12" s="1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G104" i="12"/>
  <c r="G105" i="12"/>
  <c r="M105" i="12" s="1"/>
  <c r="I105" i="12"/>
  <c r="I104" i="12" s="1"/>
  <c r="K105" i="12"/>
  <c r="K104" i="12" s="1"/>
  <c r="O105" i="12"/>
  <c r="Q105" i="12"/>
  <c r="Q104" i="12" s="1"/>
  <c r="V105" i="12"/>
  <c r="V104" i="12" s="1"/>
  <c r="G107" i="12"/>
  <c r="I107" i="12"/>
  <c r="K107" i="12"/>
  <c r="M107" i="12"/>
  <c r="O107" i="12"/>
  <c r="Q107" i="12"/>
  <c r="V107" i="12"/>
  <c r="G109" i="12"/>
  <c r="I109" i="12"/>
  <c r="K109" i="12"/>
  <c r="M109" i="12"/>
  <c r="O109" i="12"/>
  <c r="Q109" i="12"/>
  <c r="V109" i="12"/>
  <c r="G112" i="12"/>
  <c r="M112" i="12" s="1"/>
  <c r="I112" i="12"/>
  <c r="K112" i="12"/>
  <c r="O112" i="12"/>
  <c r="O104" i="12" s="1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AE120" i="12"/>
  <c r="I20" i="1"/>
  <c r="I19" i="1"/>
  <c r="I18" i="1"/>
  <c r="I17" i="1"/>
  <c r="I16" i="1"/>
  <c r="I57" i="1"/>
  <c r="J56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51" i="1" l="1"/>
  <c r="J54" i="1"/>
  <c r="J52" i="1"/>
  <c r="J50" i="1"/>
  <c r="J55" i="1"/>
  <c r="J53" i="1"/>
  <c r="A26" i="1"/>
  <c r="G26" i="1"/>
  <c r="G28" i="1"/>
  <c r="G23" i="1"/>
  <c r="M53" i="12"/>
  <c r="M104" i="12"/>
  <c r="M8" i="12"/>
  <c r="AF120" i="12"/>
  <c r="G76" i="12"/>
  <c r="G53" i="12"/>
  <c r="G8" i="12"/>
  <c r="J41" i="1"/>
  <c r="J39" i="1"/>
  <c r="J43" i="1" s="1"/>
  <c r="J42" i="1"/>
  <c r="H43" i="1"/>
  <c r="I21" i="1"/>
  <c r="J28" i="1"/>
  <c r="J26" i="1"/>
  <c r="G38" i="1"/>
  <c r="F38" i="1"/>
  <c r="J23" i="1"/>
  <c r="J24" i="1"/>
  <c r="J25" i="1"/>
  <c r="J27" i="1"/>
  <c r="E24" i="1"/>
  <c r="E26" i="1"/>
  <c r="J57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PW RTS</author>
  </authors>
  <commentList>
    <comment ref="S6" authorId="0" shapeId="0" xr:uid="{0AD793E1-21A9-4770-98E6-86134C87CC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D2155F-F214-4F8D-9CE8-D8E8BE0B86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<sst xmlns="http://schemas.openxmlformats.org/spreadsheetml/2006/main" count="600" uniqueCount="266">
  <si>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</si>
  <si>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</si>
  <si>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</si>
  <si>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</si>
  <si>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</si>
  <si>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</si>
  <si>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</si>
  <si>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</si>
  <si>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</si>
  <si>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</si>
  <si>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</si>
  <si>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</si>
  <si>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</si>
  <si>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</si>
  <si>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</si>
  <si>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</si>
  <si>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</si>
  <si>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</si>
  <si>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</si>
  <si>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</si>
  <si>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</si>
  <si>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</si>
  <si>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</si>
  <si>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</si>
  <si>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</si>
  <si>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</si>
  <si>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</si>
  <si>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</si>
  <si>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</si>
  <si>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</si>
  <si>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</si>
  <si>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</si>
  <si>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</si>
  <si>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</si>
  <si>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</si>
  <si>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</si>
  <si>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</si>
  <si>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</si>
  <si>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</si>
  <si>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</si>
  <si>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</si>
  <si>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</si>
  <si>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</si>
  <si>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 </t>
  </si>
  <si>
    <t>Předláždění chodníku ul. Zahradní v úseku od Májové po sjednocení</t>
  </si>
  <si>
    <t>Objekt:</t>
  </si>
  <si>
    <t>Rozpočet:</t>
  </si>
  <si>
    <t>102020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</si>
  <si>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</si>
  <si>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</si>
  <si>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</si>
  <si>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</si>
  <si>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</si>
  <si>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</si>
  <si>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</si>
  <si>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</si>
  <si>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</si>
  <si>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</si>
  <si>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</si>
  <si>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</si>
  <si>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</si>
  <si>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</si>
  <si>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M46</t>
  </si>
  <si>
    <t>Zemní práce při montážích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</si>
  <si>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</si>
  <si>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</si>
  <si>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</si>
  <si>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</si>
  <si>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</si>
  <si>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</si>
  <si>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</si>
  <si>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</si>
  <si>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</si>
  <si>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</si>
  <si>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</si>
  <si>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</si>
  <si>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</si>
  <si>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</si>
  <si>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</si>
  <si>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</si>
  <si>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</si>
  <si>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</si>
  <si>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</si>
  <si>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</si>
  <si>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</si>
  <si>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</si>
  <si>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</si>
  <si>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</si>
  <si>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</si>
  <si>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</si>
  <si>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</si>
  <si>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</si>
  <si>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</si>
  <si>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</si>
  <si>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</si>
  <si>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</si>
  <si>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</si>
  <si>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111104111R00</t>
  </si>
  <si>
    <t>Pokosení trávníku trávník parterový, v rovině nebo na svahu do 1:5, odvoz do 20 km se složením</t>
  </si>
  <si>
    <t>m2</t>
  </si>
  <si>
    <t>823-1</t>
  </si>
  <si>
    <t>RTS 20/ II</t>
  </si>
  <si>
    <t>Indiv</t>
  </si>
  <si>
    <t>Práce</t>
  </si>
  <si>
    <t>POL1_</t>
  </si>
  <si>
    <t>s případným naložením shrabků na dopravní prostředek, odvozem do 20 km a se složením,</t>
  </si>
  <si>
    <t>SPI</t>
  </si>
  <si>
    <t>zatravnění v konci úseku : 1,0</t>
  </si>
  <si>
    <t>VV</t>
  </si>
  <si>
    <t>113108310R00</t>
  </si>
  <si>
    <t>Odstranění podkladů nebo krytů živičných, v ploše jednotlivě do 50 m2, tloušťka vrstvy 100 mm</t>
  </si>
  <si>
    <t>822-1</t>
  </si>
  <si>
    <t>Odstranění asfaltu v místě doplnění jednořádku : 50*0,1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</si>
  <si>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</si>
  <si>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</si>
  <si>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</si>
  <si>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</si>
  <si>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</si>
  <si>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Odstranění stávajících podkladních vrstev chodníku : 375*0,15</t>
  </si>
  <si>
    <t>Odstranění zeminy pod stávajícím chodníkem do úrovně pláně : 375*0,10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</si>
  <si>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</si>
  <si>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</si>
  <si>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</si>
  <si>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vykopaného materiálu na skládku, viz položka 131201111R00 : 93,75</t>
  </si>
  <si>
    <t>162701109RT3</t>
  </si>
  <si>
    <t>Vodorovné přemístění výkopku příplatek k ceně za každých dalších i započatých 1 000 m přes 10 000 m_x000D_
 z horniny 1 až 4</t>
  </si>
  <si>
    <t>Celková odvozná vzdálenost se předpokládá 30km</t>
  </si>
  <si>
    <t>POP</t>
  </si>
  <si>
    <t>viz položka 162701105R00 : 93,75*20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</si>
  <si>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</si>
  <si>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</si>
  <si>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</si>
  <si>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zelená plochy v konci úseku : 1,0</t>
  </si>
  <si>
    <t>00572400R</t>
  </si>
  <si>
    <t>směs travní parková, pro běžnou zátěž</t>
  </si>
  <si>
    <t>kg</t>
  </si>
  <si>
    <t>SPCM</t>
  </si>
  <si>
    <t>Specifikace</t>
  </si>
  <si>
    <t>POL3_</t>
  </si>
  <si>
    <t>0,025kg/m2 : 1,0*0,025</t>
  </si>
  <si>
    <t>181101102R00</t>
  </si>
  <si>
    <t>Úprava pláně v zářezech v hornině 1 až 4, se zhutněním</t>
  </si>
  <si>
    <t>vyrovnáním výškových rozdílů, ploch vodorovných a ploch do sklonu 1 : 5.</t>
  </si>
  <si>
    <t>planimetrováno ze situace : 375</t>
  </si>
  <si>
    <t>185804311R00</t>
  </si>
  <si>
    <t xml:space="preserve">Zalití rostlin vodou plocha do 20 m2,  </t>
  </si>
  <si>
    <t>předpoklad 5l/m2, 3x zalití : 5*0,001*3*1</t>
  </si>
  <si>
    <t>199000005R00</t>
  </si>
  <si>
    <t>Poplatky za skládku zeminy 1- 4, skupina 17 05 04 z Katalogu odpadů</t>
  </si>
  <si>
    <t>t</t>
  </si>
  <si>
    <t>2,1*206,25</t>
  </si>
  <si>
    <t>181301102R0R</t>
  </si>
  <si>
    <t>Rozprostření ornice, rovina, tl. 10-15 cm,do 500m2, včetně vhodného materiálu</t>
  </si>
  <si>
    <t>Vlastní</t>
  </si>
  <si>
    <t>v místě zelené plochy v konci úseku v tl. 0,15m : 1,0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</si>
  <si>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</si>
  <si>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</si>
  <si>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</si>
  <si>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plocha stávajícího chodníku - dlaždice : 415</t>
  </si>
  <si>
    <t>113106231R00</t>
  </si>
  <si>
    <t>Rozebrání vozovek a ploch s jakoukoliv výplní spár _x000D_
 v jakékoliv ploše, ze zámkové dlažky, kladených do lože z kameniva</t>
  </si>
  <si>
    <t>Zámková dlažba nacházející se v ploše stávajícího chodníku a jevící se tak, že byla položena majitelem přilehlého sjezdu, bude odstraněna a předána majiteli přilehlého sjezdu. Zámková dlažba odstraněná z důvodu výškového dopojení nového chodníku a stávajícího chodníku bude zpětně použita právě pro toto výškové dopojení.</t>
  </si>
  <si>
    <t>odstranění zámkové dlažby - sjezdy v místě chodníku : 8+3</t>
  </si>
  <si>
    <t>odstranění zámkové dlažby - sjezdy - výškové dopojení : (3,5+9+5+4,7+5,5+2,3+4+4+5,9+12+4,8+4+4)*0,5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</si>
  <si>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</si>
  <si>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</si>
  <si>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</si>
  <si>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</si>
  <si>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odstranění stávajících silničních obrub : 300</t>
  </si>
  <si>
    <t>113201111R00</t>
  </si>
  <si>
    <t>Vytrhání obrub chodníkových ležatých</t>
  </si>
  <si>
    <t>6+50+30</t>
  </si>
  <si>
    <t>568111111R00</t>
  </si>
  <si>
    <t>Vyztužení podkladní vrstvy z geotextilie, sklon povrchu do 1:5, role šířky 3 m</t>
  </si>
  <si>
    <t>geotextilie pod vrstvou kačírku v předpokládané šířce 0,20m : (26+17)*0,2</t>
  </si>
  <si>
    <t>6936599RR</t>
  </si>
  <si>
    <t>Textilie separační 300 g/m2</t>
  </si>
  <si>
    <t>Odkaz na mn. položky pořadí 16 : 8,60000</t>
  </si>
  <si>
    <t>564861111RT2</t>
  </si>
  <si>
    <t>Podklad ze štěrkodrti s rozprostřením a zhutněním frakce 0-32 mm, tloušťka po zhutnění 200 mm</t>
  </si>
  <si>
    <t>Podkladní vrstvy konstrukce nového chodníku : 375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</si>
  <si>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</si>
  <si>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</si>
  <si>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</si>
  <si>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nového chodníku : 375</t>
  </si>
  <si>
    <t>plocha dopojení sjezdů : 34,35</t>
  </si>
  <si>
    <t>59245292R1</t>
  </si>
  <si>
    <t>Dlažba přírodní  20x10x8</t>
  </si>
  <si>
    <t>Dlažba nového chodníku : 245</t>
  </si>
  <si>
    <t>59245292R2</t>
  </si>
  <si>
    <t>Dlažba reliéfní kontrastní 20x10x8</t>
  </si>
  <si>
    <t>Reliéfní dlažba : 36</t>
  </si>
  <si>
    <t>59245292R3</t>
  </si>
  <si>
    <t>Dlažba bez zkosených hran 20x20x8</t>
  </si>
  <si>
    <t>Bez zkosených hran : 93-0,4*(9+15,5)</t>
  </si>
  <si>
    <t>59245292R4</t>
  </si>
  <si>
    <t>Dlažba drážkovaná</t>
  </si>
  <si>
    <t>Umělá vodící linie : 0,4*(9+15,5)</t>
  </si>
  <si>
    <t>569231111R0R</t>
  </si>
  <si>
    <t>Zpevnění krajnic, kamen.těžené tl.10 cm</t>
  </si>
  <si>
    <t>Doplnění kačírku mezi novou obrubu a stávající oplocení v předpokládané šířce 0,20m : 0,2*(26+17)</t>
  </si>
  <si>
    <t>599141111R99</t>
  </si>
  <si>
    <t>Vyplnění spár živičnou zálivkou</t>
  </si>
  <si>
    <t>v místě doplnění jednořádku : 50</t>
  </si>
  <si>
    <t>899431111R00</t>
  </si>
  <si>
    <t>Výšková úprava uličního vstupu nebo vpustě do 20 cm zvýšením krytu šoupěte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</si>
  <si>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</si>
  <si>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</si>
  <si>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Výšková úprava šoupat a pod. v místě nového chodníku : 1</t>
  </si>
  <si>
    <t>916261111RTR</t>
  </si>
  <si>
    <t>Osazení obruby z kostek drobných, s boční opěrou, včetně kostek drobných 10 cm, lože C 16/20 XF1</t>
  </si>
  <si>
    <t>Jednořádek z žulové kostky : 50</t>
  </si>
  <si>
    <t>917862111RRR</t>
  </si>
  <si>
    <t>Osazení stojat. obrub.bet. s opěrou,lože z C 16/20 XF1, včetně obrubníku 100/10/25</t>
  </si>
  <si>
    <t>Chodníkový obrubník 100/10/25 : 297</t>
  </si>
  <si>
    <t>917862111RTR</t>
  </si>
  <si>
    <t>Osazení stojat. obrub.bet. s opěrou,lože z C 16/20 XF1, včetně obrubníku ABO 100/15/25, ABO 100/15/15</t>
  </si>
  <si>
    <t>Silniční obrubník 100/15/25 : 300-78</t>
  </si>
  <si>
    <t>Přechodový obrubník 100/15/15 : 17+15,5+17,5+15,5+9+3,5</t>
  </si>
  <si>
    <t>914991001RRR</t>
  </si>
  <si>
    <t>Montáž a demontáž dočasné značky včetně stojanu</t>
  </si>
  <si>
    <t>soubor</t>
  </si>
  <si>
    <t>Přechodné dopravní značení : 1</t>
  </si>
  <si>
    <t>460030081R00</t>
  </si>
  <si>
    <t>Řezání spáry v asfaltu nebo betonu</t>
  </si>
  <si>
    <t>v místě nového jednořádku 2x : 50*2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</si>
  <si>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</si>
  <si>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</si>
  <si>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</si>
  <si>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</si>
  <si>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asfalt : 5,0*0,1*2,1</t>
  </si>
  <si>
    <t>dlažba, předpoklad 30x30 s hmotností 7,5kg, 11,1 ks/m2 : 415*11,1*0,0075</t>
  </si>
  <si>
    <t>vytrhané chodníkové a silniční obrubníky : 300*0,078+86*0,055</t>
  </si>
  <si>
    <t>979081121R00</t>
  </si>
  <si>
    <t>Odvoz suti a vybouraných hmot na skládku příplatek za každý další 1 km</t>
  </si>
  <si>
    <t>Předpokládaná vzdálenost skládky 30km</t>
  </si>
  <si>
    <t>63,72875*29</t>
  </si>
  <si>
    <t>979990112R00</t>
  </si>
  <si>
    <t>Poplatek za skládku obalovaný asfalt , skupina 17 09 04 z Katalogu odpadů</t>
  </si>
  <si>
    <t>Skládkovné za asfalt, betonovou dlažbu a obruby : 63,72875</t>
  </si>
  <si>
    <t>00511 R</t>
  </si>
  <si>
    <t xml:space="preserve">Geodetické práce </t>
  </si>
  <si>
    <t>Soubor</t>
  </si>
  <si>
    <t>VRN</t>
  </si>
  <si>
    <t>POL99_8</t>
  </si>
  <si>
    <t>Včetně vytyčení stávajících inženýrských sítí : 1</t>
  </si>
  <si>
    <t>005121 R</t>
  </si>
  <si>
    <t>Zařízení staveniště</t>
  </si>
  <si>
    <t>Veškeré náklady spojené s vybudováním, provozem a odstraněním zařízení staveniště.</t>
  </si>
  <si>
    <t>998223011R00</t>
  </si>
  <si>
    <t>Přesun hmot pozemních komunikací, kryt dlážděný jakékoliv délky objektu</t>
  </si>
  <si>
    <t>RTS 20/ I</t>
  </si>
  <si>
    <t>vodorovně do 200 m</t>
  </si>
  <si>
    <t>272,43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</si>
  <si>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</si>
  <si>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</si>
  <si>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</si>
  <si>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</si>
  <si>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</si>
  <si>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</si>
  <si>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</si>
  <si>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</si>
  <si>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</si>
  <si>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Zkoušky Edef,2 na pláni 2x a vrstvě ŠD rovněž 2x, celkem 4x : 4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</si>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</sst>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b2mFO5VpoNlC43SaxcJzB1iFLMT2z6qmE0RINIaqbLl4c7plokcPMPItHY5djEaWh3/CnTrIRdsOk0Kq18NAeQ==" saltValue="JM6/HVVsGK9YLEBswYb+m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43</v>
      </c>
      <c r="F3" s="121"/>
      <c r="G3" s="121"/>
      <c r="H3" s="121"/>
      <c r="I3" s="121"/>
      <c r="J3" s="122"/>
    </row>
    <row r="4" spans="1:15" ht="23.25" customHeight="1" x14ac:dyDescent="0.2">
      <c r="A4" s="111">
        <v>288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6" t="s">
        <v>68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6" t="s">
        <v>67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48</v>
      </c>
      <c r="C39" s="148"/>
      <c r="D39" s="148"/>
      <c r="E39" s="148"/>
      <c r="F39" s="149">
        <f>'    Pol'!AE120</f>
        <v>0</v>
      </c>
      <c r="G39" s="150">
        <f>'    Pol'!AF120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49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43</v>
      </c>
      <c r="C41" s="154" t="s">
        <v>43</v>
      </c>
      <c r="D41" s="154"/>
      <c r="E41" s="154"/>
      <c r="F41" s="155">
        <f>'    Pol'!AE120</f>
        <v>0</v>
      </c>
      <c r="G41" s="156">
        <f>'    Pol'!AF120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    Pol'!AE120</f>
        <v>0</v>
      </c>
      <c r="G42" s="151">
        <f>'    Pol'!AF120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50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7" spans="1:10" ht="15.75" x14ac:dyDescent="0.25">
      <c r="B47" s="176" t="s">
        <v>52</v>
      </c>
    </row>
    <row r="49" spans="1:10" ht="25.5" customHeight="1" x14ac:dyDescent="0.2">
      <c r="A49" s="178"/>
      <c r="B49" s="181" t="s">
        <v>17</v>
      </c>
      <c r="C49" s="181" t="s">
        <v>5</v>
      </c>
      <c r="D49" s="182"/>
      <c r="E49" s="182"/>
      <c r="F49" s="183" t="s">
        <v>53</v>
      </c>
      <c r="G49" s="183"/>
      <c r="H49" s="183"/>
      <c r="I49" s="183" t="s">
        <v>29</v>
      </c>
      <c r="J49" s="183" t="s">
        <v>0</v>
      </c>
    </row>
    <row r="50" spans="1:10" ht="36.75" customHeight="1" x14ac:dyDescent="0.2">
      <c r="A50" s="179"/>
      <c r="B50" s="184" t="s">
        <v>54</v>
      </c>
      <c r="C50" s="185" t="s">
        <v>55</v>
      </c>
      <c r="D50" s="186"/>
      <c r="E50" s="186"/>
      <c r="F50" s="192" t="s">
        <v>24</v>
      </c>
      <c r="G50" s="193"/>
      <c r="H50" s="193"/>
      <c r="I50" s="193">
        <f>'    Pol'!G8</f>
        <v>0</v>
      </c>
      <c r="J50" s="190" t="str">
        <f>IF(I57=0,"",I50/I57*100)</f>
        <v/>
      </c>
    </row>
    <row r="51" spans="1:10" ht="36.75" customHeight="1" x14ac:dyDescent="0.2">
      <c r="A51" s="179"/>
      <c r="B51" s="184" t="s">
        <v>56</v>
      </c>
      <c r="C51" s="185" t="s">
        <v>57</v>
      </c>
      <c r="D51" s="186"/>
      <c r="E51" s="186"/>
      <c r="F51" s="192" t="s">
        <v>24</v>
      </c>
      <c r="G51" s="193"/>
      <c r="H51" s="193"/>
      <c r="I51" s="193">
        <f>'    Pol'!G53</f>
        <v>0</v>
      </c>
      <c r="J51" s="190" t="str">
        <f>IF(I57=0,"",I51/I57*100)</f>
        <v/>
      </c>
    </row>
    <row r="52" spans="1:10" ht="36.75" customHeight="1" x14ac:dyDescent="0.2">
      <c r="A52" s="179"/>
      <c r="B52" s="184" t="s">
        <v>58</v>
      </c>
      <c r="C52" s="185" t="s">
        <v>59</v>
      </c>
      <c r="D52" s="186"/>
      <c r="E52" s="186"/>
      <c r="F52" s="192" t="s">
        <v>24</v>
      </c>
      <c r="G52" s="193"/>
      <c r="H52" s="193"/>
      <c r="I52" s="193">
        <f>'    Pol'!G76</f>
        <v>0</v>
      </c>
      <c r="J52" s="190" t="str">
        <f>IF(I57=0,"",I52/I57*100)</f>
        <v/>
      </c>
    </row>
    <row r="53" spans="1:10" ht="36.75" customHeight="1" x14ac:dyDescent="0.2">
      <c r="A53" s="179"/>
      <c r="B53" s="184" t="s">
        <v>60</v>
      </c>
      <c r="C53" s="185" t="s">
        <v>61</v>
      </c>
      <c r="D53" s="186"/>
      <c r="E53" s="186"/>
      <c r="F53" s="192" t="s">
        <v>24</v>
      </c>
      <c r="G53" s="193"/>
      <c r="H53" s="193"/>
      <c r="I53" s="193">
        <f>'    Pol'!G80</f>
        <v>0</v>
      </c>
      <c r="J53" s="190" t="str">
        <f>IF(I57=0,"",I53/I57*100)</f>
        <v/>
      </c>
    </row>
    <row r="54" spans="1:10" ht="36.75" customHeight="1" x14ac:dyDescent="0.2">
      <c r="A54" s="179"/>
      <c r="B54" s="184" t="s">
        <v>62</v>
      </c>
      <c r="C54" s="185" t="s">
        <v>63</v>
      </c>
      <c r="D54" s="186"/>
      <c r="E54" s="186"/>
      <c r="F54" s="192" t="s">
        <v>26</v>
      </c>
      <c r="G54" s="193"/>
      <c r="H54" s="193"/>
      <c r="I54" s="193">
        <f>'    Pol'!G90</f>
        <v>0</v>
      </c>
      <c r="J54" s="190" t="str">
        <f>IF(I57=0,"",I54/I57*100)</f>
        <v/>
      </c>
    </row>
    <row r="55" spans="1:10" ht="36.75" customHeight="1" x14ac:dyDescent="0.2">
      <c r="A55" s="179"/>
      <c r="B55" s="184" t="s">
        <v>64</v>
      </c>
      <c r="C55" s="185" t="s">
        <v>65</v>
      </c>
      <c r="D55" s="186"/>
      <c r="E55" s="186"/>
      <c r="F55" s="192" t="s">
        <v>66</v>
      </c>
      <c r="G55" s="193"/>
      <c r="H55" s="193"/>
      <c r="I55" s="193">
        <f>'    Pol'!G93</f>
        <v>0</v>
      </c>
      <c r="J55" s="190" t="str">
        <f>IF(I57=0,"",I55/I57*100)</f>
        <v/>
      </c>
    </row>
    <row r="56" spans="1:10" ht="36.75" customHeight="1" x14ac:dyDescent="0.2">
      <c r="A56" s="179"/>
      <c r="B56" s="184" t="s">
        <v>67</v>
      </c>
      <c r="C56" s="185" t="s">
        <v>28</v>
      </c>
      <c r="D56" s="186"/>
      <c r="E56" s="186"/>
      <c r="F56" s="192" t="s">
        <v>67</v>
      </c>
      <c r="G56" s="193"/>
      <c r="H56" s="193"/>
      <c r="I56" s="193">
        <f>'    Pol'!G104</f>
        <v>0</v>
      </c>
      <c r="J56" s="190" t="str">
        <f>IF(I57=0,"",I56/I57*100)</f>
        <v/>
      </c>
    </row>
    <row r="57" spans="1:10" ht="25.5" customHeight="1" x14ac:dyDescent="0.2">
      <c r="A57" s="180"/>
      <c r="B57" s="187" t="s">
        <v>1</v>
      </c>
      <c r="C57" s="188"/>
      <c r="D57" s="189"/>
      <c r="E57" s="189"/>
      <c r="F57" s="194"/>
      <c r="G57" s="195"/>
      <c r="H57" s="195"/>
      <c r="I57" s="195">
        <f>SUM(I50:I56)</f>
        <v>0</v>
      </c>
      <c r="J57" s="191">
        <f>SUM(J50:J56)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sheetProtection algorithmName="SHA-512" hashValue="/w1UXF4alsk4ZpHcrZLkCCkN8Ot8WcBz2TSG6QSDu0YDAIRjXcYNC/DheuBnXOXjZ2TuA+6aWNFZqKWl1wTTtA==" saltValue="UsIBn2t0EHWCa79Nfjr1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/0XUKNC6E2saBbbs1fZljXyjwiaDvlHLad6twF9jN6cCGoq4NSETi8WDR3gqHE3aw3I7p01BDQkj0CSHHbPWg==" saltValue="N+clSV4rxoLePqs2nwrzx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4E60-86FE-4CB9-9559-9C6741A98D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69</v>
      </c>
      <c r="B1" s="197"/>
      <c r="C1" s="197"/>
      <c r="D1" s="197"/>
      <c r="E1" s="197"/>
      <c r="F1" s="197"/>
      <c r="G1" s="197"/>
      <c r="AG1" t="s">
        <v>70</v>
      </c>
    </row>
    <row r="2" spans="1:60" ht="24.95" customHeight="1" x14ac:dyDescent="0.2">
      <c r="A2" s="198" t="s">
        <v>7</v>
      </c>
      <c r="B2" s="49" t="s">
        <v>47</v>
      </c>
      <c r="C2" s="201" t="s">
        <v>44</v>
      </c>
      <c r="D2" s="199"/>
      <c r="E2" s="199"/>
      <c r="F2" s="199"/>
      <c r="G2" s="200"/>
      <c r="AG2" t="s">
        <v>71</v>
      </c>
    </row>
    <row r="3" spans="1:60" ht="24.95" customHeight="1" x14ac:dyDescent="0.2">
      <c r="A3" s="198" t="s">
        <v>8</v>
      </c>
      <c r="B3" s="49" t="s">
        <v>43</v>
      </c>
      <c r="C3" s="201" t="s">
        <v>43</v>
      </c>
      <c r="D3" s="199"/>
      <c r="E3" s="199"/>
      <c r="F3" s="199"/>
      <c r="G3" s="200"/>
      <c r="AC3" s="177" t="s">
        <v>71</v>
      </c>
      <c r="AG3" t="s">
        <v>72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73</v>
      </c>
    </row>
    <row r="5" spans="1:60" x14ac:dyDescent="0.2">
      <c r="D5" s="10"/>
    </row>
    <row r="6" spans="1:60" ht="38.25" x14ac:dyDescent="0.2">
      <c r="A6" s="208" t="s">
        <v>74</v>
      </c>
      <c r="B6" s="210" t="s">
        <v>75</v>
      </c>
      <c r="C6" s="210" t="s">
        <v>76</v>
      </c>
      <c r="D6" s="209" t="s">
        <v>77</v>
      </c>
      <c r="E6" s="208" t="s">
        <v>78</v>
      </c>
      <c r="F6" s="207" t="s">
        <v>79</v>
      </c>
      <c r="G6" s="208" t="s">
        <v>29</v>
      </c>
      <c r="H6" s="211" t="s">
        <v>30</v>
      </c>
      <c r="I6" s="211" t="s">
        <v>80</v>
      </c>
      <c r="J6" s="211" t="s">
        <v>31</v>
      </c>
      <c r="K6" s="211" t="s">
        <v>81</v>
      </c>
      <c r="L6" s="211" t="s">
        <v>82</v>
      </c>
      <c r="M6" s="211" t="s">
        <v>83</v>
      </c>
      <c r="N6" s="211" t="s">
        <v>84</v>
      </c>
      <c r="O6" s="211" t="s">
        <v>85</v>
      </c>
      <c r="P6" s="211" t="s">
        <v>86</v>
      </c>
      <c r="Q6" s="211" t="s">
        <v>87</v>
      </c>
      <c r="R6" s="211" t="s">
        <v>88</v>
      </c>
      <c r="S6" s="211" t="s">
        <v>89</v>
      </c>
      <c r="T6" s="211" t="s">
        <v>90</v>
      </c>
      <c r="U6" s="211" t="s">
        <v>91</v>
      </c>
      <c r="V6" s="211" t="s">
        <v>92</v>
      </c>
      <c r="W6" s="211" t="s">
        <v>93</v>
      </c>
      <c r="X6" s="211" t="s">
        <v>94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95</v>
      </c>
      <c r="B8" s="226" t="s">
        <v>54</v>
      </c>
      <c r="C8" s="243" t="s">
        <v>55</v>
      </c>
      <c r="D8" s="227"/>
      <c r="E8" s="228"/>
      <c r="F8" s="229"/>
      <c r="G8" s="229">
        <f>SUMIF(AG9:AG52,"&lt;&gt;NOR",G9:G52)</f>
        <v>0</v>
      </c>
      <c r="H8" s="229"/>
      <c r="I8" s="229">
        <f>SUM(I9:I52)</f>
        <v>0</v>
      </c>
      <c r="J8" s="229"/>
      <c r="K8" s="229">
        <f>SUM(K9:K52)</f>
        <v>0</v>
      </c>
      <c r="L8" s="229"/>
      <c r="M8" s="229">
        <f>SUM(M9:M52)</f>
        <v>0</v>
      </c>
      <c r="N8" s="229"/>
      <c r="O8" s="229">
        <f>SUM(O9:O52)</f>
        <v>0</v>
      </c>
      <c r="P8" s="229"/>
      <c r="Q8" s="229">
        <f>SUM(Q9:Q52)</f>
        <v>168.49</v>
      </c>
      <c r="R8" s="229"/>
      <c r="S8" s="229"/>
      <c r="T8" s="230"/>
      <c r="U8" s="224"/>
      <c r="V8" s="224">
        <f>SUM(V9:V52)</f>
        <v>142.87</v>
      </c>
      <c r="W8" s="224"/>
      <c r="X8" s="224"/>
      <c r="AG8" t="s">
        <v>96</v>
      </c>
    </row>
    <row r="9" spans="1:60" ht="22.5" outlineLevel="1" x14ac:dyDescent="0.2">
      <c r="A9" s="231">
        <v>1</v>
      </c>
      <c r="B9" s="232" t="s">
        <v>97</v>
      </c>
      <c r="C9" s="244" t="s">
        <v>98</v>
      </c>
      <c r="D9" s="233" t="s">
        <v>99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100</v>
      </c>
      <c r="S9" s="236" t="s">
        <v>101</v>
      </c>
      <c r="T9" s="237" t="s">
        <v>102</v>
      </c>
      <c r="U9" s="221">
        <v>8.9999999999999993E-3</v>
      </c>
      <c r="V9" s="221">
        <f>ROUND(E9*U9,2)</f>
        <v>0.01</v>
      </c>
      <c r="W9" s="221"/>
      <c r="X9" s="221" t="s">
        <v>103</v>
      </c>
      <c r="Y9" s="212"/>
      <c r="Z9" s="212"/>
      <c r="AA9" s="212"/>
      <c r="AB9" s="212"/>
      <c r="AC9" s="212"/>
      <c r="AD9" s="212"/>
      <c r="AE9" s="212"/>
      <c r="AF9" s="212"/>
      <c r="AG9" s="212" t="s">
        <v>104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5" t="s">
        <v>105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106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46" t="s">
        <v>107</v>
      </c>
      <c r="D11" s="222"/>
      <c r="E11" s="223">
        <v>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108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109</v>
      </c>
      <c r="C12" s="244" t="s">
        <v>110</v>
      </c>
      <c r="D12" s="233" t="s">
        <v>99</v>
      </c>
      <c r="E12" s="234">
        <v>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0.22</v>
      </c>
      <c r="Q12" s="236">
        <f>ROUND(E12*P12,2)</f>
        <v>1.1000000000000001</v>
      </c>
      <c r="R12" s="236" t="s">
        <v>111</v>
      </c>
      <c r="S12" s="236" t="s">
        <v>101</v>
      </c>
      <c r="T12" s="237" t="s">
        <v>102</v>
      </c>
      <c r="U12" s="221">
        <v>0.38</v>
      </c>
      <c r="V12" s="221">
        <f>ROUND(E12*U12,2)</f>
        <v>1.9</v>
      </c>
      <c r="W12" s="221"/>
      <c r="X12" s="221" t="s">
        <v>103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104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6" t="s">
        <v>112</v>
      </c>
      <c r="D13" s="222"/>
      <c r="E13" s="223">
        <v>5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108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3</v>
      </c>
      <c r="B14" s="232" t="s">
        <v>113</v>
      </c>
      <c r="C14" s="244" t="s">
        <v>114</v>
      </c>
      <c r="D14" s="233" t="s">
        <v>115</v>
      </c>
      <c r="E14" s="234">
        <v>93.75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116</v>
      </c>
      <c r="S14" s="236" t="s">
        <v>101</v>
      </c>
      <c r="T14" s="237" t="s">
        <v>102</v>
      </c>
      <c r="U14" s="221">
        <v>0.11</v>
      </c>
      <c r="V14" s="221">
        <f>ROUND(E14*U14,2)</f>
        <v>10.31</v>
      </c>
      <c r="W14" s="221"/>
      <c r="X14" s="221" t="s">
        <v>103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104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19"/>
      <c r="B15" s="220"/>
      <c r="C15" s="245" t="s">
        <v>117</v>
      </c>
      <c r="D15" s="238"/>
      <c r="E15" s="238"/>
      <c r="F15" s="238"/>
      <c r="G15" s="238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106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9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46" t="s">
        <v>118</v>
      </c>
      <c r="D16" s="222"/>
      <c r="E16" s="223">
        <v>56.25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108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6" t="s">
        <v>119</v>
      </c>
      <c r="D17" s="222"/>
      <c r="E17" s="223">
        <v>37.5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108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4</v>
      </c>
      <c r="B18" s="232" t="s">
        <v>120</v>
      </c>
      <c r="C18" s="244" t="s">
        <v>121</v>
      </c>
      <c r="D18" s="233" t="s">
        <v>115</v>
      </c>
      <c r="E18" s="234">
        <v>93.75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116</v>
      </c>
      <c r="S18" s="236" t="s">
        <v>101</v>
      </c>
      <c r="T18" s="237" t="s">
        <v>102</v>
      </c>
      <c r="U18" s="221">
        <v>0.01</v>
      </c>
      <c r="V18" s="221">
        <f>ROUND(E18*U18,2)</f>
        <v>0.94</v>
      </c>
      <c r="W18" s="221"/>
      <c r="X18" s="221" t="s">
        <v>103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104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122</v>
      </c>
      <c r="D19" s="238"/>
      <c r="E19" s="238"/>
      <c r="F19" s="238"/>
      <c r="G19" s="238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106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6" t="s">
        <v>123</v>
      </c>
      <c r="D20" s="222"/>
      <c r="E20" s="223">
        <v>93.75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108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31">
        <v>5</v>
      </c>
      <c r="B21" s="232" t="s">
        <v>124</v>
      </c>
      <c r="C21" s="244" t="s">
        <v>125</v>
      </c>
      <c r="D21" s="233" t="s">
        <v>115</v>
      </c>
      <c r="E21" s="234">
        <v>1875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116</v>
      </c>
      <c r="S21" s="236" t="s">
        <v>101</v>
      </c>
      <c r="T21" s="237" t="s">
        <v>102</v>
      </c>
      <c r="U21" s="221">
        <v>0</v>
      </c>
      <c r="V21" s="221">
        <f>ROUND(E21*U21,2)</f>
        <v>0</v>
      </c>
      <c r="W21" s="221"/>
      <c r="X21" s="221" t="s">
        <v>103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104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5" t="s">
        <v>122</v>
      </c>
      <c r="D22" s="238"/>
      <c r="E22" s="238"/>
      <c r="F22" s="238"/>
      <c r="G22" s="238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106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47" t="s">
        <v>126</v>
      </c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127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6" t="s">
        <v>128</v>
      </c>
      <c r="D24" s="222"/>
      <c r="E24" s="223">
        <v>1875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108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6</v>
      </c>
      <c r="B25" s="232" t="s">
        <v>129</v>
      </c>
      <c r="C25" s="244" t="s">
        <v>130</v>
      </c>
      <c r="D25" s="233" t="s">
        <v>99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 t="s">
        <v>100</v>
      </c>
      <c r="S25" s="236" t="s">
        <v>101</v>
      </c>
      <c r="T25" s="237" t="s">
        <v>102</v>
      </c>
      <c r="U25" s="221">
        <v>0.06</v>
      </c>
      <c r="V25" s="221">
        <f>ROUND(E25*U25,2)</f>
        <v>0.06</v>
      </c>
      <c r="W25" s="221"/>
      <c r="X25" s="221" t="s">
        <v>103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104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5" t="s">
        <v>131</v>
      </c>
      <c r="D26" s="238"/>
      <c r="E26" s="238"/>
      <c r="F26" s="238"/>
      <c r="G26" s="238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106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46" t="s">
        <v>132</v>
      </c>
      <c r="D27" s="222"/>
      <c r="E27" s="223">
        <v>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108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1">
        <v>7</v>
      </c>
      <c r="B28" s="232" t="s">
        <v>133</v>
      </c>
      <c r="C28" s="244" t="s">
        <v>134</v>
      </c>
      <c r="D28" s="233" t="s">
        <v>135</v>
      </c>
      <c r="E28" s="234">
        <v>2.5000000000000001E-2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1E-3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136</v>
      </c>
      <c r="S28" s="236" t="s">
        <v>101</v>
      </c>
      <c r="T28" s="237" t="s">
        <v>102</v>
      </c>
      <c r="U28" s="221">
        <v>0</v>
      </c>
      <c r="V28" s="221">
        <f>ROUND(E28*U28,2)</f>
        <v>0</v>
      </c>
      <c r="W28" s="221"/>
      <c r="X28" s="221" t="s">
        <v>137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46" t="s">
        <v>139</v>
      </c>
      <c r="D29" s="222"/>
      <c r="E29" s="223">
        <v>2.5000000000000001E-2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108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1">
        <v>8</v>
      </c>
      <c r="B30" s="232" t="s">
        <v>140</v>
      </c>
      <c r="C30" s="244" t="s">
        <v>141</v>
      </c>
      <c r="D30" s="233" t="s">
        <v>99</v>
      </c>
      <c r="E30" s="234">
        <v>375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116</v>
      </c>
      <c r="S30" s="236" t="s">
        <v>101</v>
      </c>
      <c r="T30" s="237" t="s">
        <v>102</v>
      </c>
      <c r="U30" s="221">
        <v>0.02</v>
      </c>
      <c r="V30" s="221">
        <f>ROUND(E30*U30,2)</f>
        <v>7.5</v>
      </c>
      <c r="W30" s="221"/>
      <c r="X30" s="221" t="s">
        <v>103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104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45" t="s">
        <v>142</v>
      </c>
      <c r="D31" s="238"/>
      <c r="E31" s="238"/>
      <c r="F31" s="238"/>
      <c r="G31" s="238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106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46" t="s">
        <v>143</v>
      </c>
      <c r="D32" s="222"/>
      <c r="E32" s="223">
        <v>375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108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9</v>
      </c>
      <c r="B33" s="232" t="s">
        <v>144</v>
      </c>
      <c r="C33" s="244" t="s">
        <v>145</v>
      </c>
      <c r="D33" s="233" t="s">
        <v>115</v>
      </c>
      <c r="E33" s="234">
        <v>1.4999999999999999E-2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100</v>
      </c>
      <c r="S33" s="236" t="s">
        <v>101</v>
      </c>
      <c r="T33" s="237" t="s">
        <v>102</v>
      </c>
      <c r="U33" s="221">
        <v>1.2</v>
      </c>
      <c r="V33" s="221">
        <f>ROUND(E33*U33,2)</f>
        <v>0.02</v>
      </c>
      <c r="W33" s="221"/>
      <c r="X33" s="221" t="s">
        <v>103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104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6" t="s">
        <v>146</v>
      </c>
      <c r="D34" s="222"/>
      <c r="E34" s="223">
        <v>1.4999999999999999E-2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108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10</v>
      </c>
      <c r="B35" s="232" t="s">
        <v>147</v>
      </c>
      <c r="C35" s="244" t="s">
        <v>148</v>
      </c>
      <c r="D35" s="233" t="s">
        <v>149</v>
      </c>
      <c r="E35" s="234">
        <v>433.125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 t="s">
        <v>116</v>
      </c>
      <c r="S35" s="236" t="s">
        <v>101</v>
      </c>
      <c r="T35" s="237" t="s">
        <v>102</v>
      </c>
      <c r="U35" s="221">
        <v>0</v>
      </c>
      <c r="V35" s="221">
        <f>ROUND(E35*U35,2)</f>
        <v>0</v>
      </c>
      <c r="W35" s="221"/>
      <c r="X35" s="221" t="s">
        <v>103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46" t="s">
        <v>150</v>
      </c>
      <c r="D36" s="222"/>
      <c r="E36" s="223">
        <v>433.125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108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1">
        <v>11</v>
      </c>
      <c r="B37" s="232" t="s">
        <v>151</v>
      </c>
      <c r="C37" s="244" t="s">
        <v>152</v>
      </c>
      <c r="D37" s="233" t="s">
        <v>99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153</v>
      </c>
      <c r="T37" s="237" t="s">
        <v>102</v>
      </c>
      <c r="U37" s="221">
        <v>0.18</v>
      </c>
      <c r="V37" s="221">
        <f>ROUND(E37*U37,2)</f>
        <v>0.18</v>
      </c>
      <c r="W37" s="221"/>
      <c r="X37" s="221" t="s">
        <v>103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104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6" t="s">
        <v>154</v>
      </c>
      <c r="D38" s="222"/>
      <c r="E38" s="223">
        <v>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108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1">
        <v>12</v>
      </c>
      <c r="B39" s="232" t="s">
        <v>155</v>
      </c>
      <c r="C39" s="244" t="s">
        <v>156</v>
      </c>
      <c r="D39" s="233" t="s">
        <v>99</v>
      </c>
      <c r="E39" s="234">
        <v>415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0.13800000000000001</v>
      </c>
      <c r="Q39" s="236">
        <f>ROUND(E39*P39,2)</f>
        <v>57.27</v>
      </c>
      <c r="R39" s="236" t="s">
        <v>111</v>
      </c>
      <c r="S39" s="236" t="s">
        <v>101</v>
      </c>
      <c r="T39" s="237" t="s">
        <v>102</v>
      </c>
      <c r="U39" s="221">
        <v>0.16</v>
      </c>
      <c r="V39" s="221">
        <f>ROUND(E39*U39,2)</f>
        <v>66.400000000000006</v>
      </c>
      <c r="W39" s="221"/>
      <c r="X39" s="221" t="s">
        <v>103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104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45" t="s">
        <v>157</v>
      </c>
      <c r="D40" s="238"/>
      <c r="E40" s="238"/>
      <c r="F40" s="238"/>
      <c r="G40" s="238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106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6" t="s">
        <v>158</v>
      </c>
      <c r="D41" s="222"/>
      <c r="E41" s="223">
        <v>415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108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13</v>
      </c>
      <c r="B42" s="232" t="s">
        <v>159</v>
      </c>
      <c r="C42" s="244" t="s">
        <v>160</v>
      </c>
      <c r="D42" s="233" t="s">
        <v>99</v>
      </c>
      <c r="E42" s="234">
        <v>45.35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0.22500000000000001</v>
      </c>
      <c r="Q42" s="236">
        <f>ROUND(E42*P42,2)</f>
        <v>10.199999999999999</v>
      </c>
      <c r="R42" s="236" t="s">
        <v>111</v>
      </c>
      <c r="S42" s="236" t="s">
        <v>101</v>
      </c>
      <c r="T42" s="237" t="s">
        <v>102</v>
      </c>
      <c r="U42" s="221">
        <v>0.14000000000000001</v>
      </c>
      <c r="V42" s="221">
        <f>ROUND(E42*U42,2)</f>
        <v>6.35</v>
      </c>
      <c r="W42" s="221"/>
      <c r="X42" s="221" t="s">
        <v>103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104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45" t="s">
        <v>157</v>
      </c>
      <c r="D43" s="238"/>
      <c r="E43" s="238"/>
      <c r="F43" s="238"/>
      <c r="G43" s="238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106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 x14ac:dyDescent="0.2">
      <c r="A44" s="219"/>
      <c r="B44" s="220"/>
      <c r="C44" s="247" t="s">
        <v>161</v>
      </c>
      <c r="D44" s="240"/>
      <c r="E44" s="240"/>
      <c r="F44" s="240"/>
      <c r="G44" s="24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127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39" t="str">
        <f>C44</f>
        <v>Zámková dlažba nacházející se v ploše stávajícího chodníku a jevící se tak, že byla položena majitelem přilehlého sjezdu, bude odstraněna a předána majiteli přilehlého sjezdu. Zámková dlažba odstraněná z důvodu výškového dopojení nového chodníku a stávajícího chodníku bude zpětně použita právě pro toto výškové dopojení.</v>
      </c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6" t="s">
        <v>162</v>
      </c>
      <c r="D45" s="222"/>
      <c r="E45" s="223">
        <v>11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108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9"/>
      <c r="B46" s="220"/>
      <c r="C46" s="246" t="s">
        <v>163</v>
      </c>
      <c r="D46" s="222"/>
      <c r="E46" s="223">
        <v>34.35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108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1">
        <v>14</v>
      </c>
      <c r="B47" s="232" t="s">
        <v>164</v>
      </c>
      <c r="C47" s="244" t="s">
        <v>165</v>
      </c>
      <c r="D47" s="233" t="s">
        <v>166</v>
      </c>
      <c r="E47" s="234">
        <v>300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0.27</v>
      </c>
      <c r="Q47" s="236">
        <f>ROUND(E47*P47,2)</f>
        <v>81</v>
      </c>
      <c r="R47" s="236" t="s">
        <v>111</v>
      </c>
      <c r="S47" s="236" t="s">
        <v>101</v>
      </c>
      <c r="T47" s="237" t="s">
        <v>102</v>
      </c>
      <c r="U47" s="221">
        <v>0.123</v>
      </c>
      <c r="V47" s="221">
        <f>ROUND(E47*U47,2)</f>
        <v>36.9</v>
      </c>
      <c r="W47" s="221"/>
      <c r="X47" s="221" t="s">
        <v>103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104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45" t="s">
        <v>167</v>
      </c>
      <c r="D48" s="238"/>
      <c r="E48" s="238"/>
      <c r="F48" s="238"/>
      <c r="G48" s="238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106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39" t="str">
        <f>C48</f>
        <v>s vybouráním lože, s přemístěním hmot na skládku na vzdálenost do 3 m nebo naložením na dopravní prostředek</v>
      </c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46" t="s">
        <v>168</v>
      </c>
      <c r="D49" s="222"/>
      <c r="E49" s="223">
        <v>300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108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1">
        <v>15</v>
      </c>
      <c r="B50" s="232" t="s">
        <v>169</v>
      </c>
      <c r="C50" s="244" t="s">
        <v>170</v>
      </c>
      <c r="D50" s="233" t="s">
        <v>166</v>
      </c>
      <c r="E50" s="234">
        <v>86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0.22</v>
      </c>
      <c r="Q50" s="236">
        <f>ROUND(E50*P50,2)</f>
        <v>18.920000000000002</v>
      </c>
      <c r="R50" s="236" t="s">
        <v>111</v>
      </c>
      <c r="S50" s="236" t="s">
        <v>101</v>
      </c>
      <c r="T50" s="237" t="s">
        <v>102</v>
      </c>
      <c r="U50" s="221">
        <v>0.14299999999999999</v>
      </c>
      <c r="V50" s="221">
        <f>ROUND(E50*U50,2)</f>
        <v>12.3</v>
      </c>
      <c r="W50" s="221"/>
      <c r="X50" s="221" t="s">
        <v>103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104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167</v>
      </c>
      <c r="D51" s="238"/>
      <c r="E51" s="238"/>
      <c r="F51" s="238"/>
      <c r="G51" s="238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106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39" t="str">
        <f>C51</f>
        <v>s vybouráním lože, s přemístěním hmot na skládku na vzdálenost do 3 m nebo naložením na dopravní prostředek</v>
      </c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6" t="s">
        <v>171</v>
      </c>
      <c r="D52" s="222"/>
      <c r="E52" s="223">
        <v>86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108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5" t="s">
        <v>95</v>
      </c>
      <c r="B53" s="226" t="s">
        <v>56</v>
      </c>
      <c r="C53" s="243" t="s">
        <v>57</v>
      </c>
      <c r="D53" s="227"/>
      <c r="E53" s="228"/>
      <c r="F53" s="229"/>
      <c r="G53" s="229">
        <f>SUMIF(AG54:AG75,"&lt;&gt;NOR",G54:G75)</f>
        <v>0</v>
      </c>
      <c r="H53" s="229"/>
      <c r="I53" s="229">
        <f>SUM(I54:I75)</f>
        <v>0</v>
      </c>
      <c r="J53" s="229"/>
      <c r="K53" s="229">
        <f>SUM(K54:K75)</f>
        <v>0</v>
      </c>
      <c r="L53" s="229"/>
      <c r="M53" s="229">
        <f>SUM(M54:M75)</f>
        <v>0</v>
      </c>
      <c r="N53" s="229"/>
      <c r="O53" s="229">
        <f>SUM(O54:O75)</f>
        <v>259.27</v>
      </c>
      <c r="P53" s="229"/>
      <c r="Q53" s="229">
        <f>SUM(Q54:Q75)</f>
        <v>0</v>
      </c>
      <c r="R53" s="229"/>
      <c r="S53" s="229"/>
      <c r="T53" s="230"/>
      <c r="U53" s="224"/>
      <c r="V53" s="224">
        <f>SUM(V54:V75)</f>
        <v>210.91</v>
      </c>
      <c r="W53" s="224"/>
      <c r="X53" s="224"/>
      <c r="AG53" t="s">
        <v>96</v>
      </c>
    </row>
    <row r="54" spans="1:60" outlineLevel="1" x14ac:dyDescent="0.2">
      <c r="A54" s="231">
        <v>16</v>
      </c>
      <c r="B54" s="232" t="s">
        <v>172</v>
      </c>
      <c r="C54" s="244" t="s">
        <v>173</v>
      </c>
      <c r="D54" s="233" t="s">
        <v>99</v>
      </c>
      <c r="E54" s="234">
        <v>8.6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 t="s">
        <v>111</v>
      </c>
      <c r="S54" s="236" t="s">
        <v>101</v>
      </c>
      <c r="T54" s="237" t="s">
        <v>102</v>
      </c>
      <c r="U54" s="221">
        <v>9.0999999999999998E-2</v>
      </c>
      <c r="V54" s="221">
        <f>ROUND(E54*U54,2)</f>
        <v>0.78</v>
      </c>
      <c r="W54" s="221"/>
      <c r="X54" s="221" t="s">
        <v>103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104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6" t="s">
        <v>174</v>
      </c>
      <c r="D55" s="222"/>
      <c r="E55" s="223">
        <v>8.6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108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1">
        <v>17</v>
      </c>
      <c r="B56" s="232" t="s">
        <v>175</v>
      </c>
      <c r="C56" s="244" t="s">
        <v>176</v>
      </c>
      <c r="D56" s="233" t="s">
        <v>99</v>
      </c>
      <c r="E56" s="234">
        <v>8.6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2.9999999999999997E-4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153</v>
      </c>
      <c r="T56" s="237" t="s">
        <v>102</v>
      </c>
      <c r="U56" s="221">
        <v>0</v>
      </c>
      <c r="V56" s="221">
        <f>ROUND(E56*U56,2)</f>
        <v>0</v>
      </c>
      <c r="W56" s="221"/>
      <c r="X56" s="221" t="s">
        <v>137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6" t="s">
        <v>177</v>
      </c>
      <c r="D57" s="222"/>
      <c r="E57" s="223">
        <v>8.6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108</v>
      </c>
      <c r="AH57" s="212">
        <v>5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1">
        <v>18</v>
      </c>
      <c r="B58" s="232" t="s">
        <v>178</v>
      </c>
      <c r="C58" s="244" t="s">
        <v>179</v>
      </c>
      <c r="D58" s="233" t="s">
        <v>99</v>
      </c>
      <c r="E58" s="234">
        <v>375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0.441</v>
      </c>
      <c r="O58" s="236">
        <f>ROUND(E58*N58,2)</f>
        <v>165.38</v>
      </c>
      <c r="P58" s="236">
        <v>0</v>
      </c>
      <c r="Q58" s="236">
        <f>ROUND(E58*P58,2)</f>
        <v>0</v>
      </c>
      <c r="R58" s="236" t="s">
        <v>111</v>
      </c>
      <c r="S58" s="236" t="s">
        <v>101</v>
      </c>
      <c r="T58" s="237" t="s">
        <v>102</v>
      </c>
      <c r="U58" s="221">
        <v>2.9000000000000001E-2</v>
      </c>
      <c r="V58" s="221">
        <f>ROUND(E58*U58,2)</f>
        <v>10.88</v>
      </c>
      <c r="W58" s="221"/>
      <c r="X58" s="221" t="s">
        <v>103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104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6" t="s">
        <v>180</v>
      </c>
      <c r="D59" s="222"/>
      <c r="E59" s="223">
        <v>375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108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19</v>
      </c>
      <c r="B60" s="232" t="s">
        <v>181</v>
      </c>
      <c r="C60" s="244" t="s">
        <v>182</v>
      </c>
      <c r="D60" s="233" t="s">
        <v>99</v>
      </c>
      <c r="E60" s="234">
        <v>409.35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7.3899999999999993E-2</v>
      </c>
      <c r="O60" s="236">
        <f>ROUND(E60*N60,2)</f>
        <v>30.25</v>
      </c>
      <c r="P60" s="236">
        <v>0</v>
      </c>
      <c r="Q60" s="236">
        <f>ROUND(E60*P60,2)</f>
        <v>0</v>
      </c>
      <c r="R60" s="236" t="s">
        <v>111</v>
      </c>
      <c r="S60" s="236" t="s">
        <v>101</v>
      </c>
      <c r="T60" s="237" t="s">
        <v>102</v>
      </c>
      <c r="U60" s="221">
        <v>0.48</v>
      </c>
      <c r="V60" s="221">
        <f>ROUND(E60*U60,2)</f>
        <v>196.49</v>
      </c>
      <c r="W60" s="221"/>
      <c r="X60" s="221" t="s">
        <v>103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104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9"/>
      <c r="B61" s="220"/>
      <c r="C61" s="245" t="s">
        <v>183</v>
      </c>
      <c r="D61" s="238"/>
      <c r="E61" s="238"/>
      <c r="F61" s="238"/>
      <c r="G61" s="238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106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39" t="str">
        <f>C61</f>
        <v>s provedením lože z kameniva drceného, s vyplněním spár, s dvojitým hutněním a se smetením přebytečného materiálu na krajnici. S dodáním hmot pro lože a výplň spár.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46" t="s">
        <v>184</v>
      </c>
      <c r="D62" s="222"/>
      <c r="E62" s="223">
        <v>375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108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46" t="s">
        <v>185</v>
      </c>
      <c r="D63" s="222"/>
      <c r="E63" s="223">
        <v>34.35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108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20</v>
      </c>
      <c r="B64" s="232" t="s">
        <v>186</v>
      </c>
      <c r="C64" s="244" t="s">
        <v>187</v>
      </c>
      <c r="D64" s="233" t="s">
        <v>99</v>
      </c>
      <c r="E64" s="234">
        <v>245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0.16500000000000001</v>
      </c>
      <c r="O64" s="236">
        <f>ROUND(E64*N64,2)</f>
        <v>40.43</v>
      </c>
      <c r="P64" s="236">
        <v>0</v>
      </c>
      <c r="Q64" s="236">
        <f>ROUND(E64*P64,2)</f>
        <v>0</v>
      </c>
      <c r="R64" s="236"/>
      <c r="S64" s="236" t="s">
        <v>153</v>
      </c>
      <c r="T64" s="237" t="s">
        <v>102</v>
      </c>
      <c r="U64" s="221">
        <v>0</v>
      </c>
      <c r="V64" s="221">
        <f>ROUND(E64*U64,2)</f>
        <v>0</v>
      </c>
      <c r="W64" s="221"/>
      <c r="X64" s="221" t="s">
        <v>137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138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46" t="s">
        <v>188</v>
      </c>
      <c r="D65" s="222"/>
      <c r="E65" s="223">
        <v>245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108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21</v>
      </c>
      <c r="B66" s="232" t="s">
        <v>189</v>
      </c>
      <c r="C66" s="244" t="s">
        <v>190</v>
      </c>
      <c r="D66" s="233" t="s">
        <v>99</v>
      </c>
      <c r="E66" s="234">
        <v>36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0.16500000000000001</v>
      </c>
      <c r="O66" s="236">
        <f>ROUND(E66*N66,2)</f>
        <v>5.94</v>
      </c>
      <c r="P66" s="236">
        <v>0</v>
      </c>
      <c r="Q66" s="236">
        <f>ROUND(E66*P66,2)</f>
        <v>0</v>
      </c>
      <c r="R66" s="236"/>
      <c r="S66" s="236" t="s">
        <v>153</v>
      </c>
      <c r="T66" s="237" t="s">
        <v>102</v>
      </c>
      <c r="U66" s="221">
        <v>0</v>
      </c>
      <c r="V66" s="221">
        <f>ROUND(E66*U66,2)</f>
        <v>0</v>
      </c>
      <c r="W66" s="221"/>
      <c r="X66" s="221" t="s">
        <v>137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138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46" t="s">
        <v>191</v>
      </c>
      <c r="D67" s="222"/>
      <c r="E67" s="223">
        <v>36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108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22</v>
      </c>
      <c r="B68" s="232" t="s">
        <v>192</v>
      </c>
      <c r="C68" s="244" t="s">
        <v>193</v>
      </c>
      <c r="D68" s="233" t="s">
        <v>99</v>
      </c>
      <c r="E68" s="234">
        <v>83.2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0.16500000000000001</v>
      </c>
      <c r="O68" s="236">
        <f>ROUND(E68*N68,2)</f>
        <v>13.73</v>
      </c>
      <c r="P68" s="236">
        <v>0</v>
      </c>
      <c r="Q68" s="236">
        <f>ROUND(E68*P68,2)</f>
        <v>0</v>
      </c>
      <c r="R68" s="236"/>
      <c r="S68" s="236" t="s">
        <v>153</v>
      </c>
      <c r="T68" s="237" t="s">
        <v>102</v>
      </c>
      <c r="U68" s="221">
        <v>0</v>
      </c>
      <c r="V68" s="221">
        <f>ROUND(E68*U68,2)</f>
        <v>0</v>
      </c>
      <c r="W68" s="221"/>
      <c r="X68" s="221" t="s">
        <v>137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138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46" t="s">
        <v>194</v>
      </c>
      <c r="D69" s="222"/>
      <c r="E69" s="223">
        <v>83.2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108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1">
        <v>23</v>
      </c>
      <c r="B70" s="232" t="s">
        <v>195</v>
      </c>
      <c r="C70" s="244" t="s">
        <v>196</v>
      </c>
      <c r="D70" s="233" t="s">
        <v>99</v>
      </c>
      <c r="E70" s="234">
        <v>9.8000000000000007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0.16500000000000001</v>
      </c>
      <c r="O70" s="236">
        <f>ROUND(E70*N70,2)</f>
        <v>1.62</v>
      </c>
      <c r="P70" s="236">
        <v>0</v>
      </c>
      <c r="Q70" s="236">
        <f>ROUND(E70*P70,2)</f>
        <v>0</v>
      </c>
      <c r="R70" s="236"/>
      <c r="S70" s="236" t="s">
        <v>153</v>
      </c>
      <c r="T70" s="237" t="s">
        <v>102</v>
      </c>
      <c r="U70" s="221">
        <v>0</v>
      </c>
      <c r="V70" s="221">
        <f>ROUND(E70*U70,2)</f>
        <v>0</v>
      </c>
      <c r="W70" s="221"/>
      <c r="X70" s="221" t="s">
        <v>137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138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46" t="s">
        <v>197</v>
      </c>
      <c r="D71" s="222"/>
      <c r="E71" s="223">
        <v>9.8000000000000007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108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1">
        <v>24</v>
      </c>
      <c r="B72" s="232" t="s">
        <v>198</v>
      </c>
      <c r="C72" s="244" t="s">
        <v>199</v>
      </c>
      <c r="D72" s="233" t="s">
        <v>99</v>
      </c>
      <c r="E72" s="234">
        <v>8.6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0.2024</v>
      </c>
      <c r="O72" s="236">
        <f>ROUND(E72*N72,2)</f>
        <v>1.74</v>
      </c>
      <c r="P72" s="236">
        <v>0</v>
      </c>
      <c r="Q72" s="236">
        <f>ROUND(E72*P72,2)</f>
        <v>0</v>
      </c>
      <c r="R72" s="236"/>
      <c r="S72" s="236" t="s">
        <v>153</v>
      </c>
      <c r="T72" s="237" t="s">
        <v>102</v>
      </c>
      <c r="U72" s="221">
        <v>0.03</v>
      </c>
      <c r="V72" s="221">
        <f>ROUND(E72*U72,2)</f>
        <v>0.26</v>
      </c>
      <c r="W72" s="221"/>
      <c r="X72" s="221" t="s">
        <v>103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104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19"/>
      <c r="B73" s="220"/>
      <c r="C73" s="246" t="s">
        <v>200</v>
      </c>
      <c r="D73" s="222"/>
      <c r="E73" s="223">
        <v>8.6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108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25</v>
      </c>
      <c r="B74" s="232" t="s">
        <v>201</v>
      </c>
      <c r="C74" s="244" t="s">
        <v>202</v>
      </c>
      <c r="D74" s="233" t="s">
        <v>166</v>
      </c>
      <c r="E74" s="234">
        <v>50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3.5999999999999999E-3</v>
      </c>
      <c r="O74" s="236">
        <f>ROUND(E74*N74,2)</f>
        <v>0.18</v>
      </c>
      <c r="P74" s="236">
        <v>0</v>
      </c>
      <c r="Q74" s="236">
        <f>ROUND(E74*P74,2)</f>
        <v>0</v>
      </c>
      <c r="R74" s="236"/>
      <c r="S74" s="236" t="s">
        <v>153</v>
      </c>
      <c r="T74" s="237" t="s">
        <v>102</v>
      </c>
      <c r="U74" s="221">
        <v>0.05</v>
      </c>
      <c r="V74" s="221">
        <f>ROUND(E74*U74,2)</f>
        <v>2.5</v>
      </c>
      <c r="W74" s="221"/>
      <c r="X74" s="221" t="s">
        <v>103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104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46" t="s">
        <v>203</v>
      </c>
      <c r="D75" s="222"/>
      <c r="E75" s="223">
        <v>50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108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5" t="s">
        <v>95</v>
      </c>
      <c r="B76" s="226" t="s">
        <v>58</v>
      </c>
      <c r="C76" s="243" t="s">
        <v>59</v>
      </c>
      <c r="D76" s="227"/>
      <c r="E76" s="228"/>
      <c r="F76" s="229"/>
      <c r="G76" s="229">
        <f>SUMIF(AG77:AG79,"&lt;&gt;NOR",G77:G79)</f>
        <v>0</v>
      </c>
      <c r="H76" s="229"/>
      <c r="I76" s="229">
        <f>SUM(I77:I79)</f>
        <v>0</v>
      </c>
      <c r="J76" s="229"/>
      <c r="K76" s="229">
        <f>SUM(K77:K79)</f>
        <v>0</v>
      </c>
      <c r="L76" s="229"/>
      <c r="M76" s="229">
        <f>SUM(M77:M79)</f>
        <v>0</v>
      </c>
      <c r="N76" s="229"/>
      <c r="O76" s="229">
        <f>SUM(O77:O79)</f>
        <v>0.32</v>
      </c>
      <c r="P76" s="229"/>
      <c r="Q76" s="229">
        <f>SUM(Q77:Q79)</f>
        <v>0</v>
      </c>
      <c r="R76" s="229"/>
      <c r="S76" s="229"/>
      <c r="T76" s="230"/>
      <c r="U76" s="224"/>
      <c r="V76" s="224">
        <f>SUM(V77:V79)</f>
        <v>1.55</v>
      </c>
      <c r="W76" s="224"/>
      <c r="X76" s="224"/>
      <c r="AG76" t="s">
        <v>96</v>
      </c>
    </row>
    <row r="77" spans="1:60" outlineLevel="1" x14ac:dyDescent="0.2">
      <c r="A77" s="231">
        <v>26</v>
      </c>
      <c r="B77" s="232" t="s">
        <v>204</v>
      </c>
      <c r="C77" s="244" t="s">
        <v>205</v>
      </c>
      <c r="D77" s="233" t="s">
        <v>206</v>
      </c>
      <c r="E77" s="234">
        <v>1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0.31590000000000001</v>
      </c>
      <c r="O77" s="236">
        <f>ROUND(E77*N77,2)</f>
        <v>0.32</v>
      </c>
      <c r="P77" s="236">
        <v>0</v>
      </c>
      <c r="Q77" s="236">
        <f>ROUND(E77*P77,2)</f>
        <v>0</v>
      </c>
      <c r="R77" s="236" t="s">
        <v>111</v>
      </c>
      <c r="S77" s="236" t="s">
        <v>101</v>
      </c>
      <c r="T77" s="237" t="s">
        <v>102</v>
      </c>
      <c r="U77" s="221">
        <v>1.5509999999999999</v>
      </c>
      <c r="V77" s="221">
        <f>ROUND(E77*U77,2)</f>
        <v>1.55</v>
      </c>
      <c r="W77" s="221"/>
      <c r="X77" s="221" t="s">
        <v>103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104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3.75" outlineLevel="1" x14ac:dyDescent="0.2">
      <c r="A78" s="219"/>
      <c r="B78" s="220"/>
      <c r="C78" s="245" t="s">
        <v>207</v>
      </c>
      <c r="D78" s="238"/>
      <c r="E78" s="238"/>
      <c r="F78" s="238"/>
      <c r="G78" s="238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106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39" t="str">
        <f>C78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46" t="s">
        <v>208</v>
      </c>
      <c r="D79" s="222"/>
      <c r="E79" s="223">
        <v>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108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5" t="s">
        <v>95</v>
      </c>
      <c r="B80" s="226" t="s">
        <v>60</v>
      </c>
      <c r="C80" s="243" t="s">
        <v>61</v>
      </c>
      <c r="D80" s="227"/>
      <c r="E80" s="228"/>
      <c r="F80" s="229"/>
      <c r="G80" s="229">
        <f>SUMIF(AG81:AG89,"&lt;&gt;NOR",G81:G89)</f>
        <v>0</v>
      </c>
      <c r="H80" s="229"/>
      <c r="I80" s="229">
        <f>SUM(I81:I89)</f>
        <v>0</v>
      </c>
      <c r="J80" s="229"/>
      <c r="K80" s="229">
        <f>SUM(K81:K89)</f>
        <v>0</v>
      </c>
      <c r="L80" s="229"/>
      <c r="M80" s="229">
        <f>SUM(M81:M89)</f>
        <v>0</v>
      </c>
      <c r="N80" s="229"/>
      <c r="O80" s="229">
        <f>SUM(O81:O89)</f>
        <v>138.44999999999999</v>
      </c>
      <c r="P80" s="229"/>
      <c r="Q80" s="229">
        <f>SUM(Q81:Q89)</f>
        <v>0</v>
      </c>
      <c r="R80" s="229"/>
      <c r="S80" s="229"/>
      <c r="T80" s="230"/>
      <c r="U80" s="224"/>
      <c r="V80" s="224">
        <f>SUM(V81:V89)</f>
        <v>167.35999999999999</v>
      </c>
      <c r="W80" s="224"/>
      <c r="X80" s="224"/>
      <c r="AG80" t="s">
        <v>96</v>
      </c>
    </row>
    <row r="81" spans="1:60" ht="22.5" outlineLevel="1" x14ac:dyDescent="0.2">
      <c r="A81" s="231">
        <v>27</v>
      </c>
      <c r="B81" s="232" t="s">
        <v>209</v>
      </c>
      <c r="C81" s="244" t="s">
        <v>210</v>
      </c>
      <c r="D81" s="233" t="s">
        <v>166</v>
      </c>
      <c r="E81" s="234">
        <v>50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0.12471</v>
      </c>
      <c r="O81" s="236">
        <f>ROUND(E81*N81,2)</f>
        <v>6.24</v>
      </c>
      <c r="P81" s="236">
        <v>0</v>
      </c>
      <c r="Q81" s="236">
        <f>ROUND(E81*P81,2)</f>
        <v>0</v>
      </c>
      <c r="R81" s="236"/>
      <c r="S81" s="236" t="s">
        <v>153</v>
      </c>
      <c r="T81" s="237" t="s">
        <v>102</v>
      </c>
      <c r="U81" s="221">
        <v>0.12</v>
      </c>
      <c r="V81" s="221">
        <f>ROUND(E81*U81,2)</f>
        <v>6</v>
      </c>
      <c r="W81" s="221"/>
      <c r="X81" s="221" t="s">
        <v>103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104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46" t="s">
        <v>211</v>
      </c>
      <c r="D82" s="222"/>
      <c r="E82" s="223">
        <v>50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108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1">
        <v>28</v>
      </c>
      <c r="B83" s="232" t="s">
        <v>212</v>
      </c>
      <c r="C83" s="244" t="s">
        <v>213</v>
      </c>
      <c r="D83" s="233" t="s">
        <v>166</v>
      </c>
      <c r="E83" s="234">
        <v>297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0.22133</v>
      </c>
      <c r="O83" s="236">
        <f>ROUND(E83*N83,2)</f>
        <v>65.739999999999995</v>
      </c>
      <c r="P83" s="236">
        <v>0</v>
      </c>
      <c r="Q83" s="236">
        <f>ROUND(E83*P83,2)</f>
        <v>0</v>
      </c>
      <c r="R83" s="236"/>
      <c r="S83" s="236" t="s">
        <v>153</v>
      </c>
      <c r="T83" s="237" t="s">
        <v>102</v>
      </c>
      <c r="U83" s="221">
        <v>0.27</v>
      </c>
      <c r="V83" s="221">
        <f>ROUND(E83*U83,2)</f>
        <v>80.19</v>
      </c>
      <c r="W83" s="221"/>
      <c r="X83" s="221" t="s">
        <v>103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104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6" t="s">
        <v>214</v>
      </c>
      <c r="D84" s="222"/>
      <c r="E84" s="223">
        <v>297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108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1">
        <v>29</v>
      </c>
      <c r="B85" s="232" t="s">
        <v>215</v>
      </c>
      <c r="C85" s="244" t="s">
        <v>216</v>
      </c>
      <c r="D85" s="233" t="s">
        <v>166</v>
      </c>
      <c r="E85" s="234">
        <v>300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0.22133</v>
      </c>
      <c r="O85" s="236">
        <f>ROUND(E85*N85,2)</f>
        <v>66.400000000000006</v>
      </c>
      <c r="P85" s="236">
        <v>0</v>
      </c>
      <c r="Q85" s="236">
        <f>ROUND(E85*P85,2)</f>
        <v>0</v>
      </c>
      <c r="R85" s="236"/>
      <c r="S85" s="236" t="s">
        <v>153</v>
      </c>
      <c r="T85" s="237" t="s">
        <v>102</v>
      </c>
      <c r="U85" s="221">
        <v>0.27</v>
      </c>
      <c r="V85" s="221">
        <f>ROUND(E85*U85,2)</f>
        <v>81</v>
      </c>
      <c r="W85" s="221"/>
      <c r="X85" s="221" t="s">
        <v>103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104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46" t="s">
        <v>217</v>
      </c>
      <c r="D86" s="222"/>
      <c r="E86" s="223">
        <v>222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108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46" t="s">
        <v>218</v>
      </c>
      <c r="D87" s="222"/>
      <c r="E87" s="223">
        <v>78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108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1">
        <v>30</v>
      </c>
      <c r="B88" s="232" t="s">
        <v>219</v>
      </c>
      <c r="C88" s="244" t="s">
        <v>220</v>
      </c>
      <c r="D88" s="233" t="s">
        <v>221</v>
      </c>
      <c r="E88" s="234">
        <v>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6.6000000000000003E-2</v>
      </c>
      <c r="O88" s="236">
        <f>ROUND(E88*N88,2)</f>
        <v>7.0000000000000007E-2</v>
      </c>
      <c r="P88" s="236">
        <v>0</v>
      </c>
      <c r="Q88" s="236">
        <f>ROUND(E88*P88,2)</f>
        <v>0</v>
      </c>
      <c r="R88" s="236"/>
      <c r="S88" s="236" t="s">
        <v>153</v>
      </c>
      <c r="T88" s="237" t="s">
        <v>102</v>
      </c>
      <c r="U88" s="221">
        <v>0.17</v>
      </c>
      <c r="V88" s="221">
        <f>ROUND(E88*U88,2)</f>
        <v>0.17</v>
      </c>
      <c r="W88" s="221"/>
      <c r="X88" s="221" t="s">
        <v>103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104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46" t="s">
        <v>222</v>
      </c>
      <c r="D89" s="222"/>
      <c r="E89" s="223">
        <v>1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108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x14ac:dyDescent="0.2">
      <c r="A90" s="225" t="s">
        <v>95</v>
      </c>
      <c r="B90" s="226" t="s">
        <v>62</v>
      </c>
      <c r="C90" s="243" t="s">
        <v>63</v>
      </c>
      <c r="D90" s="227"/>
      <c r="E90" s="228"/>
      <c r="F90" s="229"/>
      <c r="G90" s="229">
        <f>SUMIF(AG91:AG92,"&lt;&gt;NOR",G91:G92)</f>
        <v>0</v>
      </c>
      <c r="H90" s="229"/>
      <c r="I90" s="229">
        <f>SUM(I91:I92)</f>
        <v>0</v>
      </c>
      <c r="J90" s="229"/>
      <c r="K90" s="229">
        <f>SUM(K91:K92)</f>
        <v>0</v>
      </c>
      <c r="L90" s="229"/>
      <c r="M90" s="229">
        <f>SUM(M91:M92)</f>
        <v>0</v>
      </c>
      <c r="N90" s="229"/>
      <c r="O90" s="229">
        <f>SUM(O91:O92)</f>
        <v>0</v>
      </c>
      <c r="P90" s="229"/>
      <c r="Q90" s="229">
        <f>SUM(Q91:Q92)</f>
        <v>0</v>
      </c>
      <c r="R90" s="229"/>
      <c r="S90" s="229"/>
      <c r="T90" s="230"/>
      <c r="U90" s="224"/>
      <c r="V90" s="224">
        <f>SUM(V91:V92)</f>
        <v>15</v>
      </c>
      <c r="W90" s="224"/>
      <c r="X90" s="224"/>
      <c r="AG90" t="s">
        <v>96</v>
      </c>
    </row>
    <row r="91" spans="1:60" outlineLevel="1" x14ac:dyDescent="0.2">
      <c r="A91" s="231">
        <v>31</v>
      </c>
      <c r="B91" s="232" t="s">
        <v>223</v>
      </c>
      <c r="C91" s="244" t="s">
        <v>224</v>
      </c>
      <c r="D91" s="233" t="s">
        <v>166</v>
      </c>
      <c r="E91" s="234">
        <v>100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6"/>
      <c r="S91" s="236" t="s">
        <v>101</v>
      </c>
      <c r="T91" s="237" t="s">
        <v>102</v>
      </c>
      <c r="U91" s="221">
        <v>0.15</v>
      </c>
      <c r="V91" s="221">
        <f>ROUND(E91*U91,2)</f>
        <v>15</v>
      </c>
      <c r="W91" s="221"/>
      <c r="X91" s="221" t="s">
        <v>103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104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46" t="s">
        <v>225</v>
      </c>
      <c r="D92" s="222"/>
      <c r="E92" s="223">
        <v>100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108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25" t="s">
        <v>95</v>
      </c>
      <c r="B93" s="226" t="s">
        <v>64</v>
      </c>
      <c r="C93" s="243" t="s">
        <v>65</v>
      </c>
      <c r="D93" s="227"/>
      <c r="E93" s="228"/>
      <c r="F93" s="229"/>
      <c r="G93" s="229">
        <f>SUMIF(AG94:AG103,"&lt;&gt;NOR",G94:G103)</f>
        <v>0</v>
      </c>
      <c r="H93" s="229"/>
      <c r="I93" s="229">
        <f>SUM(I94:I103)</f>
        <v>0</v>
      </c>
      <c r="J93" s="229"/>
      <c r="K93" s="229">
        <f>SUM(K94:K103)</f>
        <v>0</v>
      </c>
      <c r="L93" s="229"/>
      <c r="M93" s="229">
        <f>SUM(M94:M103)</f>
        <v>0</v>
      </c>
      <c r="N93" s="229"/>
      <c r="O93" s="229">
        <f>SUM(O94:O103)</f>
        <v>0</v>
      </c>
      <c r="P93" s="229"/>
      <c r="Q93" s="229">
        <f>SUM(Q94:Q103)</f>
        <v>0</v>
      </c>
      <c r="R93" s="229"/>
      <c r="S93" s="229"/>
      <c r="T93" s="230"/>
      <c r="U93" s="224"/>
      <c r="V93" s="224">
        <f>SUM(V94:V103)</f>
        <v>31.23</v>
      </c>
      <c r="W93" s="224"/>
      <c r="X93" s="224"/>
      <c r="AG93" t="s">
        <v>96</v>
      </c>
    </row>
    <row r="94" spans="1:60" outlineLevel="1" x14ac:dyDescent="0.2">
      <c r="A94" s="231">
        <v>32</v>
      </c>
      <c r="B94" s="232" t="s">
        <v>226</v>
      </c>
      <c r="C94" s="244" t="s">
        <v>227</v>
      </c>
      <c r="D94" s="233" t="s">
        <v>149</v>
      </c>
      <c r="E94" s="234">
        <v>63.728749999999998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0</v>
      </c>
      <c r="O94" s="236">
        <f>ROUND(E94*N94,2)</f>
        <v>0</v>
      </c>
      <c r="P94" s="236">
        <v>0</v>
      </c>
      <c r="Q94" s="236">
        <f>ROUND(E94*P94,2)</f>
        <v>0</v>
      </c>
      <c r="R94" s="236" t="s">
        <v>228</v>
      </c>
      <c r="S94" s="236" t="s">
        <v>101</v>
      </c>
      <c r="T94" s="237" t="s">
        <v>102</v>
      </c>
      <c r="U94" s="221">
        <v>0.49</v>
      </c>
      <c r="V94" s="221">
        <f>ROUND(E94*U94,2)</f>
        <v>31.23</v>
      </c>
      <c r="W94" s="221"/>
      <c r="X94" s="221" t="s">
        <v>103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104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48" t="s">
        <v>229</v>
      </c>
      <c r="D95" s="241"/>
      <c r="E95" s="241"/>
      <c r="F95" s="241"/>
      <c r="G95" s="24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127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46" t="s">
        <v>230</v>
      </c>
      <c r="D96" s="222"/>
      <c r="E96" s="223">
        <v>1.05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108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46" t="s">
        <v>231</v>
      </c>
      <c r="D97" s="222"/>
      <c r="E97" s="223">
        <v>34.548749999999998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108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46" t="s">
        <v>232</v>
      </c>
      <c r="D98" s="222"/>
      <c r="E98" s="223">
        <v>28.13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108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31">
        <v>33</v>
      </c>
      <c r="B99" s="232" t="s">
        <v>233</v>
      </c>
      <c r="C99" s="244" t="s">
        <v>234</v>
      </c>
      <c r="D99" s="233" t="s">
        <v>149</v>
      </c>
      <c r="E99" s="234">
        <v>1848.13375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228</v>
      </c>
      <c r="S99" s="236" t="s">
        <v>101</v>
      </c>
      <c r="T99" s="237" t="s">
        <v>102</v>
      </c>
      <c r="U99" s="221">
        <v>0</v>
      </c>
      <c r="V99" s="221">
        <f>ROUND(E99*U99,2)</f>
        <v>0</v>
      </c>
      <c r="W99" s="221"/>
      <c r="X99" s="221" t="s">
        <v>103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104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48" t="s">
        <v>235</v>
      </c>
      <c r="D100" s="241"/>
      <c r="E100" s="241"/>
      <c r="F100" s="241"/>
      <c r="G100" s="24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127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46" t="s">
        <v>236</v>
      </c>
      <c r="D101" s="222"/>
      <c r="E101" s="223">
        <v>1848.13375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108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1">
        <v>34</v>
      </c>
      <c r="B102" s="232" t="s">
        <v>237</v>
      </c>
      <c r="C102" s="244" t="s">
        <v>238</v>
      </c>
      <c r="D102" s="233" t="s">
        <v>149</v>
      </c>
      <c r="E102" s="234">
        <v>63.728749999999998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 t="s">
        <v>228</v>
      </c>
      <c r="S102" s="236" t="s">
        <v>101</v>
      </c>
      <c r="T102" s="237" t="s">
        <v>102</v>
      </c>
      <c r="U102" s="221">
        <v>0</v>
      </c>
      <c r="V102" s="221">
        <f>ROUND(E102*U102,2)</f>
        <v>0</v>
      </c>
      <c r="W102" s="221"/>
      <c r="X102" s="221" t="s">
        <v>103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104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46" t="s">
        <v>239</v>
      </c>
      <c r="D103" s="222"/>
      <c r="E103" s="223">
        <v>63.728749999999998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108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25" t="s">
        <v>95</v>
      </c>
      <c r="B104" s="226" t="s">
        <v>67</v>
      </c>
      <c r="C104" s="243" t="s">
        <v>28</v>
      </c>
      <c r="D104" s="227"/>
      <c r="E104" s="228"/>
      <c r="F104" s="229"/>
      <c r="G104" s="229">
        <f>SUMIF(AG105:AG118,"&lt;&gt;NOR",G105:G118)</f>
        <v>0</v>
      </c>
      <c r="H104" s="229"/>
      <c r="I104" s="229">
        <f>SUM(I105:I118)</f>
        <v>0</v>
      </c>
      <c r="J104" s="229"/>
      <c r="K104" s="229">
        <f>SUM(K105:K118)</f>
        <v>0</v>
      </c>
      <c r="L104" s="229"/>
      <c r="M104" s="229">
        <f>SUM(M105:M118)</f>
        <v>0</v>
      </c>
      <c r="N104" s="229"/>
      <c r="O104" s="229">
        <f>SUM(O105:O118)</f>
        <v>0</v>
      </c>
      <c r="P104" s="229"/>
      <c r="Q104" s="229">
        <f>SUM(Q105:Q118)</f>
        <v>0</v>
      </c>
      <c r="R104" s="229"/>
      <c r="S104" s="229"/>
      <c r="T104" s="230"/>
      <c r="U104" s="224"/>
      <c r="V104" s="224">
        <f>SUM(V105:V118)</f>
        <v>106.25</v>
      </c>
      <c r="W104" s="224"/>
      <c r="X104" s="224"/>
      <c r="AG104" t="s">
        <v>96</v>
      </c>
    </row>
    <row r="105" spans="1:60" outlineLevel="1" x14ac:dyDescent="0.2">
      <c r="A105" s="231">
        <v>35</v>
      </c>
      <c r="B105" s="232" t="s">
        <v>240</v>
      </c>
      <c r="C105" s="244" t="s">
        <v>241</v>
      </c>
      <c r="D105" s="233" t="s">
        <v>242</v>
      </c>
      <c r="E105" s="234">
        <v>1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 t="s">
        <v>101</v>
      </c>
      <c r="T105" s="237" t="s">
        <v>102</v>
      </c>
      <c r="U105" s="221">
        <v>0</v>
      </c>
      <c r="V105" s="221">
        <f>ROUND(E105*U105,2)</f>
        <v>0</v>
      </c>
      <c r="W105" s="221"/>
      <c r="X105" s="221" t="s">
        <v>243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46" t="s">
        <v>245</v>
      </c>
      <c r="D106" s="222"/>
      <c r="E106" s="223">
        <v>1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108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36</v>
      </c>
      <c r="B107" s="232" t="s">
        <v>246</v>
      </c>
      <c r="C107" s="244" t="s">
        <v>247</v>
      </c>
      <c r="D107" s="233" t="s">
        <v>242</v>
      </c>
      <c r="E107" s="234">
        <v>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/>
      <c r="S107" s="236" t="s">
        <v>101</v>
      </c>
      <c r="T107" s="237" t="s">
        <v>102</v>
      </c>
      <c r="U107" s="221">
        <v>0</v>
      </c>
      <c r="V107" s="221">
        <f>ROUND(E107*U107,2)</f>
        <v>0</v>
      </c>
      <c r="W107" s="221"/>
      <c r="X107" s="221" t="s">
        <v>243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244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48" t="s">
        <v>248</v>
      </c>
      <c r="D108" s="241"/>
      <c r="E108" s="241"/>
      <c r="F108" s="241"/>
      <c r="G108" s="24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127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31">
        <v>37</v>
      </c>
      <c r="B109" s="232" t="s">
        <v>249</v>
      </c>
      <c r="C109" s="244" t="s">
        <v>250</v>
      </c>
      <c r="D109" s="233" t="s">
        <v>149</v>
      </c>
      <c r="E109" s="234">
        <v>272.43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 t="s">
        <v>111</v>
      </c>
      <c r="S109" s="236" t="s">
        <v>101</v>
      </c>
      <c r="T109" s="237" t="s">
        <v>251</v>
      </c>
      <c r="U109" s="221">
        <v>0.39</v>
      </c>
      <c r="V109" s="221">
        <f>ROUND(E109*U109,2)</f>
        <v>106.25</v>
      </c>
      <c r="W109" s="221"/>
      <c r="X109" s="221" t="s">
        <v>103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104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45" t="s">
        <v>252</v>
      </c>
      <c r="D110" s="238"/>
      <c r="E110" s="238"/>
      <c r="F110" s="238"/>
      <c r="G110" s="238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106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46" t="s">
        <v>253</v>
      </c>
      <c r="D111" s="222"/>
      <c r="E111" s="223">
        <v>272.43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108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31">
        <v>38</v>
      </c>
      <c r="B112" s="232" t="s">
        <v>254</v>
      </c>
      <c r="C112" s="244" t="s">
        <v>255</v>
      </c>
      <c r="D112" s="233" t="s">
        <v>242</v>
      </c>
      <c r="E112" s="234">
        <v>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 t="s">
        <v>101</v>
      </c>
      <c r="T112" s="237" t="s">
        <v>102</v>
      </c>
      <c r="U112" s="221">
        <v>0</v>
      </c>
      <c r="V112" s="221">
        <f>ROUND(E112*U112,2)</f>
        <v>0</v>
      </c>
      <c r="W112" s="221"/>
      <c r="X112" s="221" t="s">
        <v>243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244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19"/>
      <c r="B113" s="220"/>
      <c r="C113" s="248" t="s">
        <v>256</v>
      </c>
      <c r="D113" s="241"/>
      <c r="E113" s="241"/>
      <c r="F113" s="241"/>
      <c r="G113" s="24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127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39" t="str">
        <f>C113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1">
        <v>39</v>
      </c>
      <c r="B114" s="232" t="s">
        <v>257</v>
      </c>
      <c r="C114" s="244" t="s">
        <v>258</v>
      </c>
      <c r="D114" s="233" t="s">
        <v>242</v>
      </c>
      <c r="E114" s="234">
        <v>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/>
      <c r="S114" s="236" t="s">
        <v>101</v>
      </c>
      <c r="T114" s="237" t="s">
        <v>102</v>
      </c>
      <c r="U114" s="221">
        <v>0</v>
      </c>
      <c r="V114" s="221">
        <f>ROUND(E114*U114,2)</f>
        <v>0</v>
      </c>
      <c r="W114" s="221"/>
      <c r="X114" s="221" t="s">
        <v>243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244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19"/>
      <c r="B115" s="220"/>
      <c r="C115" s="248" t="s">
        <v>259</v>
      </c>
      <c r="D115" s="241"/>
      <c r="E115" s="241"/>
      <c r="F115" s="241"/>
      <c r="G115" s="24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127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39" t="str">
        <f>C115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1">
        <v>40</v>
      </c>
      <c r="B116" s="232" t="s">
        <v>260</v>
      </c>
      <c r="C116" s="244" t="s">
        <v>261</v>
      </c>
      <c r="D116" s="233" t="s">
        <v>242</v>
      </c>
      <c r="E116" s="234">
        <v>4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6"/>
      <c r="S116" s="236" t="s">
        <v>101</v>
      </c>
      <c r="T116" s="237" t="s">
        <v>102</v>
      </c>
      <c r="U116" s="221">
        <v>0</v>
      </c>
      <c r="V116" s="221">
        <f>ROUND(E116*U116,2)</f>
        <v>0</v>
      </c>
      <c r="W116" s="221"/>
      <c r="X116" s="221" t="s">
        <v>243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244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19"/>
      <c r="B117" s="220"/>
      <c r="C117" s="248" t="s">
        <v>262</v>
      </c>
      <c r="D117" s="241"/>
      <c r="E117" s="241"/>
      <c r="F117" s="241"/>
      <c r="G117" s="24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127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39" t="str">
        <f>C117</f>
        <v>Náklady zhotovitele, související s prováděním zkoušek a revizí předepsaných technickými normami nebo objednatelem a které jsou pro provedení díla nezbytné.</v>
      </c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46" t="s">
        <v>263</v>
      </c>
      <c r="D118" s="222"/>
      <c r="E118" s="223">
        <v>4</v>
      </c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108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">
      <c r="A119" s="3"/>
      <c r="B119" s="4"/>
      <c r="C119" s="24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82</v>
      </c>
    </row>
    <row r="120" spans="1:60" x14ac:dyDescent="0.2">
      <c r="A120" s="215"/>
      <c r="B120" s="216" t="s">
        <v>29</v>
      </c>
      <c r="C120" s="250"/>
      <c r="D120" s="217"/>
      <c r="E120" s="218"/>
      <c r="F120" s="218"/>
      <c r="G120" s="242">
        <f>G8+G53+G76+G80+G90+G93+G104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264</v>
      </c>
    </row>
    <row r="121" spans="1:60" x14ac:dyDescent="0.2">
      <c r="C121" s="251"/>
      <c r="D121" s="10"/>
      <c r="AG121" t="s">
        <v>265</v>
      </c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YnxIZl2DkyExcQLtEYvJUrkJ5EaNmg95uvQEqtVRlC1tA9Oyxn8BTXlpxv5VN7kSTisi7qb3WaMbP0iIDbuYQ==" saltValue="UT5HUUjVJ7g3rAp6UO2oDQ==" spinCount="100000" sheet="1"/>
  <mergeCells count="25">
    <mergeCell ref="C117:G117"/>
    <mergeCell ref="C95:G95"/>
    <mergeCell ref="C100:G100"/>
    <mergeCell ref="C108:G108"/>
    <mergeCell ref="C110:G110"/>
    <mergeCell ref="C113:G113"/>
    <mergeCell ref="C115:G115"/>
    <mergeCell ref="C43:G43"/>
    <mergeCell ref="C44:G44"/>
    <mergeCell ref="C48:G48"/>
    <mergeCell ref="C51:G51"/>
    <mergeCell ref="C61:G61"/>
    <mergeCell ref="C78:G78"/>
    <mergeCell ref="C19:G19"/>
    <mergeCell ref="C22:G22"/>
    <mergeCell ref="C23:G23"/>
    <mergeCell ref="C26:G26"/>
    <mergeCell ref="C31:G31"/>
    <mergeCell ref="C40:G4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  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   Pol'!Názvy_tisku</vt:lpstr>
      <vt:lpstr>oadresa</vt:lpstr>
      <vt:lpstr>Stavba!Objednatel</vt:lpstr>
      <vt:lpstr>Stavba!Objekt</vt:lpstr>
      <vt:lpstr>'  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 RTS</dc:creator>
  <cp:lastModifiedBy>PW RTS</cp:lastModifiedBy>
  <cp:lastPrinted>2019-03-19T12:27:02Z</cp:lastPrinted>
  <dcterms:created xsi:type="dcterms:W3CDTF">2009-04-08T07:15:50Z</dcterms:created>
  <dcterms:modified xsi:type="dcterms:W3CDTF">2020-11-26T14:48:46Z</dcterms:modified>
</cp:coreProperties>
</file>