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1 1.2 Pol" sheetId="4" r:id="rId4"/>
  </sheets>
  <externalReferences>
    <externalReference r:id="rId7"/>
    <externalReference r:id="rId8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1.2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1.2 Pol'!$A$1:$X$297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Martin Vil?mec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<sst xmlns="http://schemas.openxmlformats.org/spreadsheetml/2006/main" count="1367" uniqueCount="484">
  <si>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</si>
  <si>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</si>
  <si>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</si>
  <si>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</si>
  <si>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</si>
  <si>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</si>
  <si>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</si>
  <si>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</si>
  <si>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</si>
  <si>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</si>
  <si>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</si>
  <si>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</si>
  <si>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</si>
  <si>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</si>
  <si>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</si>
  <si>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</si>
  <si>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</si>
  <si>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</si>
  <si>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</si>
  <si>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</si>
  <si>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</si>
  <si>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</si>
  <si>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</si>
  <si>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</si>
  <si>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</si>
  <si>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</si>
  <si>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</si>
  <si>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</si>
  <si>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</si>
  <si>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</si>
  <si>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</si>
  <si>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</si>
  <si>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</si>
  <si>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</si>
  <si>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</si>
  <si>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</si>
  <si>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</si>
  <si>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</si>
  <si>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</si>
  <si>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</si>
  <si>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</si>
  <si>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</si>
  <si>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</si>
  <si>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1.2</t>
  </si>
  <si>
    <t>PD – PŘECHOD PRO CHODCE NAD SEKYROU NA UL. BUDOVATELSKÁ</t>
  </si>
  <si>
    <t>1</t>
  </si>
  <si>
    <t>Objekt:</t>
  </si>
  <si>
    <t>Rozpočet:</t>
  </si>
  <si>
    <t>211/2018</t>
  </si>
  <si>
    <t>MĚSTO STUDÉNKA</t>
  </si>
  <si>
    <t>Město Studénka</t>
  </si>
  <si>
    <t>nám. Republiky 762</t>
  </si>
  <si>
    <t>Studénka-Butovice</t>
  </si>
  <si>
    <t>74213</t>
  </si>
  <si>
    <t>00298441</t>
  </si>
  <si>
    <t>CZ00298441</t>
  </si>
  <si>
    <t>STUDIO - D Opava s.r.o.</t>
  </si>
  <si>
    <t>171</t>
  </si>
  <si>
    <t>Holasovice</t>
  </si>
  <si>
    <t>74774</t>
  </si>
  <si>
    <t>26833115</t>
  </si>
  <si>
    <t>CZ26833115</t>
  </si>
  <si>
    <t>Stavba</t>
  </si>
  <si>
    <t>Celkem za stavbu</t>
  </si>
  <si>
    <t>CZK</t>
  </si>
  <si>
    <t>Rekapitulace dílů</t>
  </si>
  <si>
    <t>Typ dílu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</si>
  <si>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</si>
  <si>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</si>
  <si>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</si>
  <si>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</si>
  <si>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</si>
  <si>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</si>
  <si>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</si>
  <si>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>M21</t>
  </si>
  <si>
    <t>Elektromontáže</t>
  </si>
  <si>
    <t>M23</t>
  </si>
  <si>
    <t>Montáže potrubí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</si>
  <si>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</si>
  <si>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</si>
  <si>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</si>
  <si>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</si>
  <si>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</si>
  <si>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</si>
  <si>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</si>
  <si>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</si>
  <si>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</si>
  <si>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</si>
  <si>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</si>
  <si>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</si>
  <si>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</si>
  <si>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</si>
  <si>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</si>
  <si>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</si>
  <si>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</si>
  <si>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</si>
  <si>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</si>
  <si>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</si>
  <si>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</si>
  <si>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</si>
  <si>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</si>
  <si>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</si>
  <si>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</si>
  <si>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</si>
  <si>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</si>
  <si>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</si>
  <si>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</si>
  <si>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</si>
  <si>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</si>
  <si>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</si>
  <si>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111101111R00</t>
  </si>
  <si>
    <t>Odstranění ruderálního porostu v rovině včetně likvidace</t>
  </si>
  <si>
    <t>m2</t>
  </si>
  <si>
    <t>RTS 19/ I</t>
  </si>
  <si>
    <t>Indiv</t>
  </si>
  <si>
    <t>Práce</t>
  </si>
  <si>
    <t>POL1_</t>
  </si>
  <si>
    <t>B.01 – výkop zeminy – chodníky- ornice : 59</t>
  </si>
  <si>
    <t>VV</t>
  </si>
  <si>
    <t>JTÚ : 216</t>
  </si>
  <si>
    <t>111104111R00</t>
  </si>
  <si>
    <t>Pokosení trávníku parter. svah do 1:5, odvoz 30 km</t>
  </si>
  <si>
    <t>RTS 18/ II</t>
  </si>
  <si>
    <t>113107522R00</t>
  </si>
  <si>
    <t>Odstranění podkladu pl. 50 m2,kam.drcené tl.22 cm</t>
  </si>
  <si>
    <t>B.02 – vybourání asfaltových ploch : 10,5</t>
  </si>
  <si>
    <t>113107732R00</t>
  </si>
  <si>
    <t>Odstranění podkladu pl.50 m2,drcené+štět tl.32 cm</t>
  </si>
  <si>
    <t>odstranění asfaltu B.04 : 14</t>
  </si>
  <si>
    <t>113108306R00</t>
  </si>
  <si>
    <t>Odstranění asfaltové vrstvy pl.do 50 m2, tl. 6 cm</t>
  </si>
  <si>
    <t>B.03 – vybourání asfaltových ploch : 11,5</t>
  </si>
  <si>
    <t>113108308R00</t>
  </si>
  <si>
    <t>Odstranění asfaltové vrstvy pl. do 50 m2, tl. 8 cm</t>
  </si>
  <si>
    <t>113109324R00</t>
  </si>
  <si>
    <t>Odstranění podkladu pl.50 m2, bet.prostý tl.24 cm</t>
  </si>
  <si>
    <t>113202111R00</t>
  </si>
  <si>
    <t>Vytrhání obrub obrubníků silničních</t>
  </si>
  <si>
    <t>m</t>
  </si>
  <si>
    <t>Odstranění obrub : 24</t>
  </si>
  <si>
    <t>120901121R00</t>
  </si>
  <si>
    <t>Bourání konstrukcí z prostého betonu v odkopávkách</t>
  </si>
  <si>
    <t>m3</t>
  </si>
  <si>
    <t>B.01 – výkop zeminy – chodníky- odkopávky -40% : (59*0,3+5)*0,4</t>
  </si>
  <si>
    <t>121101100R00</t>
  </si>
  <si>
    <t>Sejmutí ornice, pl. do 400 m2, přemístění do 50 m</t>
  </si>
  <si>
    <t>B.01 – výkop zeminy – chodníky- ornice : 59*0,2</t>
  </si>
  <si>
    <t>122201101R00</t>
  </si>
  <si>
    <t>Odkopávky nezapažené v hor. 3 do 100 m3</t>
  </si>
  <si>
    <t>B.01 – výkop zeminy – chodníky- odkopávky -60% : (59*0,3+5)*0,6</t>
  </si>
  <si>
    <t>sanace chodníků 30% : 66,5*0,3*0,3</t>
  </si>
  <si>
    <t>122201109R00</t>
  </si>
  <si>
    <t>Příplatek za lepivost - odkopávky v hor. 3</t>
  </si>
  <si>
    <t>Položka pořadí 11 : 19,60500</t>
  </si>
  <si>
    <t>130001101R00</t>
  </si>
  <si>
    <t>Příplatek za ztížené hloubení v blízkosti vedení</t>
  </si>
  <si>
    <t>Položka pořadí 14 : 0,18000</t>
  </si>
  <si>
    <t>133201101R00</t>
  </si>
  <si>
    <t>Hloubení šachet v hor.3 do 100 m3</t>
  </si>
  <si>
    <t>výkop SDZ : 0,3*0,3*1*2</t>
  </si>
  <si>
    <t>133201109R00</t>
  </si>
  <si>
    <t>Příplatek za lepivost - hloubení šachet v hor.3</t>
  </si>
  <si>
    <t>162201102R00</t>
  </si>
  <si>
    <t>Vodorovné přemístění výkopku z hor.1-4 do 50 m</t>
  </si>
  <si>
    <t>162701105R00</t>
  </si>
  <si>
    <t>Vodorovné přemístění výkopku z hor.1-4 do 10000 m</t>
  </si>
  <si>
    <t>162701109R00</t>
  </si>
  <si>
    <t>Příplatek k vod. přemístění hor.1-4 za další 1 km</t>
  </si>
  <si>
    <t>Začátek provozního součtu</t>
  </si>
  <si>
    <t xml:space="preserve">  výkop SDZ : 0,3*0,3*1*2</t>
  </si>
  <si>
    <t xml:space="preserve">  sanace chodníků 30% : 66,5*0,3*0,3</t>
  </si>
  <si>
    <t xml:space="preserve">  B.01 – výkop zeminy – chodníky- odkopávky -60% : (59*0,3+5)*0,6</t>
  </si>
  <si>
    <t xml:space="preserve">  Mezisoučet</t>
  </si>
  <si>
    <t>Konec provozního součtu</t>
  </si>
  <si>
    <t>19,785*20</t>
  </si>
  <si>
    <t>162702291R00</t>
  </si>
  <si>
    <t>Poplatek za skládku: listí, tráva, shrabky</t>
  </si>
  <si>
    <t>t</t>
  </si>
  <si>
    <t>JTÚ : 0,5</t>
  </si>
  <si>
    <t>167101101R00</t>
  </si>
  <si>
    <t>Nakládání výkopku z hor.1-4 v množství do 100 m3</t>
  </si>
  <si>
    <t>171201201R00</t>
  </si>
  <si>
    <t>Uložení sypaniny na skl.-sypanina na výšku přes 2m</t>
  </si>
  <si>
    <t>180402111R00</t>
  </si>
  <si>
    <t>Založení trávníku parkového výsevem v rovině</t>
  </si>
  <si>
    <t>181101102R00</t>
  </si>
  <si>
    <t>Úprava pláně v zářezech v hor. 1-4, se zhutněním</t>
  </si>
  <si>
    <t>Oprava asfaltové komunikace : 14</t>
  </si>
  <si>
    <t>K.01 Dlažba betonová pochůzí šedá : 66,5</t>
  </si>
  <si>
    <t>181301101R00</t>
  </si>
  <si>
    <t>Rozprostření ornice, rovina, tl. do 10 cm do 500m2</t>
  </si>
  <si>
    <t>181301103R00</t>
  </si>
  <si>
    <t>Rozprostření ornice, rovina, tl. 15-20 cm,do 500m2</t>
  </si>
  <si>
    <t>182001111R00</t>
  </si>
  <si>
    <t>Plošná úprava terénu, nerovnosti do 10 cm v rovině</t>
  </si>
  <si>
    <t>183403151R00</t>
  </si>
  <si>
    <t>Obdělání půdy smykováním, v rovině</t>
  </si>
  <si>
    <t>Položka pořadí 24 : 216,00000</t>
  </si>
  <si>
    <t>183403153R00</t>
  </si>
  <si>
    <t>Obdělání půdy hrabáním, v rovině</t>
  </si>
  <si>
    <t>183403161R00</t>
  </si>
  <si>
    <t>Obdělání půdy válením, v rovině</t>
  </si>
  <si>
    <t>184807111R00</t>
  </si>
  <si>
    <t>Ochrana stromu bedněním - zřízení</t>
  </si>
  <si>
    <t>ochrana stávajících stromů : 1,5*2*4*8</t>
  </si>
  <si>
    <t>184807112R00</t>
  </si>
  <si>
    <t>Ochrana stromu bedněním - odstranění</t>
  </si>
  <si>
    <t>Položka pořadí 30 : 96,00000</t>
  </si>
  <si>
    <t>184851111R00</t>
  </si>
  <si>
    <t>Hnojení roztokem hnojiva v rovině</t>
  </si>
  <si>
    <t>Hnojiva, pesticidy a další chemické přípravky a ochranné látky</t>
  </si>
  <si>
    <t>POP</t>
  </si>
  <si>
    <t>Veškeré umělé látky pro výživu a ochranu rostlin musí být používány v souladu s platnými hygienickými předpisy a dle návodu výrobce. Seznam látek, které budou v realizaci používány, musí zhotovitel předem nechat schválit u příslušného Hygienického ústavu a stanovit technologii jejich použití. Přípravky a jejich použité musí být v souladu s ČSN 65 4802 Průmyslová hnojiva. Základní pojmy, rozdělení a nejdůležitější vlastnosti. HNOJENÍ - provádí se pomalu působícím kombinovaným hnojivem. Hnojivo se aplikuje dle návodu výrobce, jednorázově. Dávka hnojiva je dána projektem.</t>
  </si>
  <si>
    <t>JTÚ : 216*0,001</t>
  </si>
  <si>
    <t>185803211R00</t>
  </si>
  <si>
    <t>Uválcování trávníku v rovině</t>
  </si>
  <si>
    <t>199000002R00</t>
  </si>
  <si>
    <t>Poplatek za skládku horniny 1- 4</t>
  </si>
  <si>
    <t>Položka pořadí 17 : 19,78500</t>
  </si>
  <si>
    <t>183402111R00</t>
  </si>
  <si>
    <t>Rozrušení půdy do 15 cm v rovině/svah 1:5</t>
  </si>
  <si>
    <t>184802111R00</t>
  </si>
  <si>
    <t>Chem. odplevelení před založ. postřikem, v rovině</t>
  </si>
  <si>
    <t>185803111R00</t>
  </si>
  <si>
    <t>Ošetření trávníku v rovině</t>
  </si>
  <si>
    <t>185804312R00</t>
  </si>
  <si>
    <t>Zalití rostlin vodou plochy nad 20 m2</t>
  </si>
  <si>
    <t>JTÚ : 216*10/1000</t>
  </si>
  <si>
    <t>185851111R00</t>
  </si>
  <si>
    <t>Dovoz vody pro zálivku rostlin do 6 km</t>
  </si>
  <si>
    <t>185851119R00</t>
  </si>
  <si>
    <t>Příplatek za každý další 1 km dovozu vody</t>
  </si>
  <si>
    <t>JTÚ : 216*10/1000*4</t>
  </si>
  <si>
    <t>R-101</t>
  </si>
  <si>
    <t>Příplatek za ztížené vykopávky ,bourání v blízkosti kořenového systému  ruční práce</t>
  </si>
  <si>
    <t>ks</t>
  </si>
  <si>
    <t>Vlastní</t>
  </si>
  <si>
    <t>Kalkul</t>
  </si>
  <si>
    <t>R-102</t>
  </si>
  <si>
    <t>Ořez koruny stromů</t>
  </si>
  <si>
    <t>kpl</t>
  </si>
  <si>
    <t>00572400R</t>
  </si>
  <si>
    <t xml:space="preserve">Směs travní parková I. běžná zátěž </t>
  </si>
  <si>
    <t>kg</t>
  </si>
  <si>
    <t>SPCM</t>
  </si>
  <si>
    <t>Specifikace</t>
  </si>
  <si>
    <t>POL3_</t>
  </si>
  <si>
    <t>JTÚ : 216*0,02*1,05</t>
  </si>
  <si>
    <t>10364200R</t>
  </si>
  <si>
    <t>Ornice pro pozemkové úpravy</t>
  </si>
  <si>
    <t>JTÚ : 22</t>
  </si>
  <si>
    <t>14130862R</t>
  </si>
  <si>
    <t>Trubky bezešvé hladké jakost 11353.1  D 108x6,3 mm</t>
  </si>
  <si>
    <t>protlak : 8</t>
  </si>
  <si>
    <t>25191158R</t>
  </si>
  <si>
    <t>Trávníkové hnojivo po 10 kg</t>
  </si>
  <si>
    <t>Kg</t>
  </si>
  <si>
    <t>JTÚ : 10</t>
  </si>
  <si>
    <t>25230501.AR</t>
  </si>
  <si>
    <t>Herbicid selektivní bal. po 5 litrech</t>
  </si>
  <si>
    <t>l</t>
  </si>
  <si>
    <t>3457114673R</t>
  </si>
  <si>
    <t>Trubka kabelová chránička PVC  110/3,2/4000 tř3 hladká, hrdlovaná</t>
  </si>
  <si>
    <t>kus</t>
  </si>
  <si>
    <t>564411111R00</t>
  </si>
  <si>
    <t>Podklad ze struskového štěrku tloušťky 5 cm</t>
  </si>
  <si>
    <t>Položka pořadí 59 : 60,00000</t>
  </si>
  <si>
    <t>Položka pořadí 63 : 6,50000</t>
  </si>
  <si>
    <t>564782111R00</t>
  </si>
  <si>
    <t>Podklad z kam.drceného tl. 30 cm štěrkodrť frakce 0-32 mm</t>
  </si>
  <si>
    <t>sanace chodníků 30% : 66,5*0,3</t>
  </si>
  <si>
    <t>564861111RT2</t>
  </si>
  <si>
    <t>Podklad ze štěrkodrti po zhutnění tloušťky 20 cm štěrkodrť frakce 0-32 mm</t>
  </si>
  <si>
    <t>Položka pořadí 49 : 66,50000</t>
  </si>
  <si>
    <t>566903111R00</t>
  </si>
  <si>
    <t>Vyspravení podkladu po překopech kam.hrubě drceným</t>
  </si>
  <si>
    <t>Oprava asfaltové komunikace : 14*0,3*1,6*1,05</t>
  </si>
  <si>
    <t>566904111R00</t>
  </si>
  <si>
    <t>Vyspravení podkladu po překopech kam.obal.asfaltem</t>
  </si>
  <si>
    <t>Oprava asfaltové komunikace : 14*0,08*2,2*1,05</t>
  </si>
  <si>
    <t>568111111R00</t>
  </si>
  <si>
    <t>Zřízení vrstvy z geotextilie skl.do 1:5, š.do 3 m</t>
  </si>
  <si>
    <t>K.01 Dlažba betonová pochůzí šedá : 66,5*1,15</t>
  </si>
  <si>
    <t>572952111R00</t>
  </si>
  <si>
    <t>Vyspravení krytu po překopu asf.betonem tl.do 5 cm</t>
  </si>
  <si>
    <t>573211111R00</t>
  </si>
  <si>
    <t>Postřik živičný spojovací z asfaltu 0,5-0,7 kg/m2</t>
  </si>
  <si>
    <t>Položka pořadí 55 : 14,00000</t>
  </si>
  <si>
    <t>573312311R00</t>
  </si>
  <si>
    <t>Prolití podkladu z kameniva asfaltem, 4,0 kg/m2</t>
  </si>
  <si>
    <t>573511113R00</t>
  </si>
  <si>
    <t>Nátěr živičný zdrs. s posypem, asfalt 1,0 kg/m2</t>
  </si>
  <si>
    <t>596215021R00</t>
  </si>
  <si>
    <t>Kladení zámkové dlažby tl. 6 cm do drtě tl. 4 cm</t>
  </si>
  <si>
    <t>Slepecké dlažby : -(2,5+4)</t>
  </si>
  <si>
    <t>596215028R00</t>
  </si>
  <si>
    <t>Příplatek za více barev dlažby tl. 6 cm, do drtě</t>
  </si>
  <si>
    <t>596215029R00</t>
  </si>
  <si>
    <t>Příplatek za více tvarů dlažby tl. 6 cm, do drtě</t>
  </si>
  <si>
    <t>596291111R00</t>
  </si>
  <si>
    <t>Řezání zámkové dlažby tl. 60 mm</t>
  </si>
  <si>
    <t>řezání dlažby : 60</t>
  </si>
  <si>
    <t>596715021R00</t>
  </si>
  <si>
    <t>Kladení vodicí linie z dlažby tl.6 cm, drť tl.4 cm</t>
  </si>
  <si>
    <t>Slepecké dlažby : (2,5+4)</t>
  </si>
  <si>
    <t>599142111R00</t>
  </si>
  <si>
    <t>Úprava zálivky dil.spár hloubky do 4 cm š. do 4 cm</t>
  </si>
  <si>
    <t>(46+2+3+2,1*2+2*2+5)</t>
  </si>
  <si>
    <t>592451151R</t>
  </si>
  <si>
    <t>Dlažba zámková  skladba 20x10x6 cm červená dlažba pro nevidomé</t>
  </si>
  <si>
    <t>Slepecké dlažby : (2,5+4)*1,1</t>
  </si>
  <si>
    <t>5924511900R</t>
  </si>
  <si>
    <t>Dlažba zámková 20x20x6 cm přírodní</t>
  </si>
  <si>
    <t xml:space="preserve">  K.01 Dlažba betonová pochůzí šedá : 66,5</t>
  </si>
  <si>
    <t xml:space="preserve">  Slepecké dlažby : -(2,5+4)</t>
  </si>
  <si>
    <t>60*1,05</t>
  </si>
  <si>
    <t>69366198R</t>
  </si>
  <si>
    <t>Geotextilie 300 g/m2 š. 200cm 100% PP</t>
  </si>
  <si>
    <t>Položka pořadí 54 : 76,47500</t>
  </si>
  <si>
    <t>914001111R00</t>
  </si>
  <si>
    <t>Osazení sloupků dopr.značky vč. beton. základu</t>
  </si>
  <si>
    <t>IP6 - přechod pro chodce : 2</t>
  </si>
  <si>
    <t>914001125R00</t>
  </si>
  <si>
    <t>Osazení svislé dopr.značky na sloupek nebo konzolu</t>
  </si>
  <si>
    <t>Položka pořadí 68 : 2,00000</t>
  </si>
  <si>
    <t>916581111R00</t>
  </si>
  <si>
    <t>Osazení  ocelového zahradního obrubníku na trny</t>
  </si>
  <si>
    <t>Ocelová pásovina tl. 5 mm : 52</t>
  </si>
  <si>
    <t>916661111R00</t>
  </si>
  <si>
    <t xml:space="preserve">Osazení park. obrubníků do lože s opěrou betonové lože min tl.100 mm z C25/30-XF2 </t>
  </si>
  <si>
    <t>Betonové obruby BO 1000x50x250 : 8</t>
  </si>
  <si>
    <t>917461111R00</t>
  </si>
  <si>
    <t xml:space="preserve">Osaz. stoj. obrub. kam. s opěrou, lože  betonové lože min tl.100 mm z C25/30-XF2 </t>
  </si>
  <si>
    <t>Žulové obruby ŽO 1000x150x250 : 5</t>
  </si>
  <si>
    <t>917862111R00</t>
  </si>
  <si>
    <t xml:space="preserve">Osazení stojat. obrub.bet. s opěrou,lože  betonové lože min tl.100 mm z C25/30-XF2 </t>
  </si>
  <si>
    <t>Betonové obruby BO 1000x150x300 : 39</t>
  </si>
  <si>
    <t>919723211R00</t>
  </si>
  <si>
    <t>Dilatační spáry řez.podélné 9 mm,zalití za studena včetně dodávky</t>
  </si>
  <si>
    <t>919735113R00</t>
  </si>
  <si>
    <t>Řezání stávajícího živičného krytu tl. 10 - 15 cm</t>
  </si>
  <si>
    <t>Položka pořadí 74 : 64,20000</t>
  </si>
  <si>
    <t>914991001R00</t>
  </si>
  <si>
    <t>Montáž dočasné značky včetně stojanu</t>
  </si>
  <si>
    <t>A 15 Práce : 3</t>
  </si>
  <si>
    <t>Z 4a - obousměrná směrovací : 7</t>
  </si>
  <si>
    <t>E7a  - Směrová šipka pro směr přímo : 1</t>
  </si>
  <si>
    <t>914992001R00</t>
  </si>
  <si>
    <t>Nájem dopravní značky včetně stojanu</t>
  </si>
  <si>
    <t>ks/den</t>
  </si>
  <si>
    <t xml:space="preserve">  A 15 Práce : 3</t>
  </si>
  <si>
    <t xml:space="preserve">  Z 4a - obousměrná směrovací : 7</t>
  </si>
  <si>
    <t xml:space="preserve">  E7a  - Směrová šipka pro směr přímo : 1</t>
  </si>
  <si>
    <t>11*30*2</t>
  </si>
  <si>
    <t>915721112R00</t>
  </si>
  <si>
    <t>Vodorovné značení silnovrstvé stopčar,zeber atd.</t>
  </si>
  <si>
    <t>přechod pro chodce V7a : 6,5*3</t>
  </si>
  <si>
    <t>915791112R00</t>
  </si>
  <si>
    <t>Předznačení pro značení stopčáry, zebry, nápisů</t>
  </si>
  <si>
    <t>Položka pořadí 78 : 19,50000</t>
  </si>
  <si>
    <t>40445044.AR</t>
  </si>
  <si>
    <t>Značka dopr inf IP 4b-7,10a,b 500/500 fól1,EG7letá, zvýrazněná Zvýrazňovaná dopravní značka je z retroreflexní fólie třídy RA3, podklad je ze žlutozelené fluoresce</t>
  </si>
  <si>
    <t>404459503R</t>
  </si>
  <si>
    <t>Sloupek Fe pr.60 pozinkovaný, l= 3000 mm</t>
  </si>
  <si>
    <t>404459516R</t>
  </si>
  <si>
    <t>Patka kotevní kompletní AP 60/4 čtyřkotevní</t>
  </si>
  <si>
    <t>404459542R</t>
  </si>
  <si>
    <t>Krytka na matici M 14</t>
  </si>
  <si>
    <t>40450101R</t>
  </si>
  <si>
    <t>Dopravní příslušenství, držák  DZ US 60(70)</t>
  </si>
  <si>
    <t>40450108R</t>
  </si>
  <si>
    <t>Dopravní příslušentví, materiál spojovací M8 FeZn</t>
  </si>
  <si>
    <t>40450111R</t>
  </si>
  <si>
    <t>Dopravní příslušenství, patka kotevní-čtyřkotevní</t>
  </si>
  <si>
    <t>40450113R</t>
  </si>
  <si>
    <t>Dopravní příslušenství, pouzdro sloupku zemní</t>
  </si>
  <si>
    <t>40450114R</t>
  </si>
  <si>
    <t>Dopravní příslušensví, zátka zemního pouzdra</t>
  </si>
  <si>
    <t>40450117R</t>
  </si>
  <si>
    <t>Dopravní příslušenství, zátka sloupku plastová</t>
  </si>
  <si>
    <t>55399993R</t>
  </si>
  <si>
    <t>Ocelové výrobky nad 10 kg</t>
  </si>
  <si>
    <t xml:space="preserve"> obruba z pásoviny pásovina 5/200 : 447*1,05</t>
  </si>
  <si>
    <t xml:space="preserve"> obruba z pásoviny trn D20 : 108,5*1,05</t>
  </si>
  <si>
    <t>58380373R</t>
  </si>
  <si>
    <t>Obrubník kamenný přímý OP6 15x25 cm</t>
  </si>
  <si>
    <t xml:space="preserve">  Žulové obruby ŽO 1000x150x250 : 5*1,05</t>
  </si>
  <si>
    <t>6</t>
  </si>
  <si>
    <t>592174230R</t>
  </si>
  <si>
    <t>Obrubník chodníkový ABO 16-10 1000/80/250 přírodní</t>
  </si>
  <si>
    <t xml:space="preserve">  Betonové obruby BO 1000x50x250 : 8*1,05</t>
  </si>
  <si>
    <t>9</t>
  </si>
  <si>
    <t>59217487R</t>
  </si>
  <si>
    <t>Obrubník silniční ABO 1-15 1000/150/300 přírodní</t>
  </si>
  <si>
    <t xml:space="preserve">  Betonové obruby BO 1000x150x300 : 39*1,05</t>
  </si>
  <si>
    <t>41</t>
  </si>
  <si>
    <t>998223011R00</t>
  </si>
  <si>
    <t>Přesun hmot, pozemní komunikace, kryt dlážděný</t>
  </si>
  <si>
    <t>Přesun hmot</t>
  </si>
  <si>
    <t>POL7_</t>
  </si>
  <si>
    <t>R-M2101</t>
  </si>
  <si>
    <t>Veřejné osvětlení dle samostatného rozpočtu</t>
  </si>
  <si>
    <t>230191016R00</t>
  </si>
  <si>
    <t>Uložení chráničky ve výkopu PE 110x4,2mm flex nebo dělených</t>
  </si>
  <si>
    <t>Veřejné osvětlení dělěná chránička DN 110 : 20</t>
  </si>
  <si>
    <t>230191027R00</t>
  </si>
  <si>
    <t>Uložení chráničky ve výkopu PE 160x6,2 mm flex nebo dělených</t>
  </si>
  <si>
    <t>Vedení ČEZ Distribuce půlená chránička DN 160 : 4</t>
  </si>
  <si>
    <t>230194003R00</t>
  </si>
  <si>
    <t>Utěsnění chráničky manžetou DN 100</t>
  </si>
  <si>
    <t>Veřejné osvětlení dělěná chránička DN 110 : 2</t>
  </si>
  <si>
    <t>230194005R00</t>
  </si>
  <si>
    <t>Utěsnění chráničky manžetou DN 150</t>
  </si>
  <si>
    <t>Vedení ČEZ Distribuce půlená chránička DN 160 : 2</t>
  </si>
  <si>
    <t>273443887R</t>
  </si>
  <si>
    <t>Manžeta na chráničky EPDM 110 x 160 mm</t>
  </si>
  <si>
    <t>Položka pořadí 98 : 2,00000</t>
  </si>
  <si>
    <t>273443891R</t>
  </si>
  <si>
    <t>Manžeta na chráničky EPDM 160 x 220 mm</t>
  </si>
  <si>
    <t>Položka pořadí 99 : 2,00000</t>
  </si>
  <si>
    <t>3457114750R</t>
  </si>
  <si>
    <t>Trubka kabelová chránička dělená SITEL 160/110 délka 1 m</t>
  </si>
  <si>
    <t>3457114751R</t>
  </si>
  <si>
    <t>Trubka kabelová chránička dělená SITEL 200/160 délka 1 m</t>
  </si>
  <si>
    <t>3457114752R</t>
  </si>
  <si>
    <t>Ohybový díl k chráničce SITEL 160/110 x 230 mm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</si>
  <si>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</si>
  <si>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</si>
  <si>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</si>
  <si>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</si>
  <si>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</si>
  <si>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</si>
  <si>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</si>
  <si>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</si>
  <si>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</si>
  <si>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</si>
  <si>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</si>
  <si>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 včetně ekologické likvidace</t>
  </si>
  <si>
    <t>005111020R</t>
  </si>
  <si>
    <t>Vytyčení stavby</t>
  </si>
  <si>
    <t>Soubor</t>
  </si>
  <si>
    <t>VRN</t>
  </si>
  <si>
    <t>POL99_2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</si>
  <si>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</si>
  <si>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</si>
  <si>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</si>
  <si>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POL99_8</t>
  </si>
  <si>
    <t>Zaměření a vytýčení stávajících inženýrských sítí v místě stavby z hlediska jejich ochrany při provádění stavby.</t>
  </si>
  <si>
    <t>005121 R</t>
  </si>
  <si>
    <t>Zařízení staveniště</t>
  </si>
  <si>
    <t>Veškeré náklady spojené s vybudováním, provozem a odstraněním zařízení staveniště.</t>
  </si>
  <si>
    <t>005122020R</t>
  </si>
  <si>
    <t xml:space="preserve">Silniční, železniční či kolejový provoz  </t>
  </si>
  <si>
    <t>Náklady na ztížené provádění stavebních prací v důsledku nepřerušeného dopravního provozu na staveništi nebo v jeho bezprostředním okolí.</t>
  </si>
  <si>
    <t>005124010R</t>
  </si>
  <si>
    <t>Vyhotovení podkladů pro kolaudační řízení ,včetně účasti a jejího zajištění</t>
  </si>
  <si>
    <t>00521 R</t>
  </si>
  <si>
    <t>Zajištění stanovení místní úpravy na pozemních komunikacích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</si>
  <si>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</si>
  <si>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</si>
  <si>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</si>
  <si>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</si>
  <si>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</si>
  <si>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</si>
  <si>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</si>
  <si>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</si>
  <si>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</si>
  <si>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</si>
  <si>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</si>
  <si>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</si>
  <si>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</si>
  <si>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</si>
  <si>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</si>
  <si>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005231020R</t>
  </si>
  <si>
    <t>Protokol o měření intenzity osvětlení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</si>
  <si>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</si>
  <si>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</si>
  <si>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</si>
  <si>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- zhotovení geometrického plánu ověřený Katastrálním úřadem (požadavek SÚ ke kolaudaci)</t>
  </si>
  <si>
    <t>SUM</t>
  </si>
  <si>
    <t>Poznámky uchazeče k zadání</t>
  </si>
  <si>
    <t>POPUZIV</t>
  </si>
  <si>
    <t>Geodetické zaměření rohů stavby, stabilizace bodů a sestavení laviček.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</si>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</sst>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E3801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164" fontId="52" fillId="0" borderId="0" xfId="0" applyNumberFormat="1" applyFont="1" applyBorder="1" applyAlignment="1">
      <alignment horizontal="center" vertical="top" wrapText="1" shrinkToFit="1"/>
    </xf>
    <xf numFmtId="164" fontId="52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7" fillId="0" borderId="0" xfId="0" applyNumberFormat="1" applyFont="1" applyAlignment="1">
      <alignment wrapTex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 quotePrefix="1">
      <alignment horizontal="left" vertical="top" wrapText="1"/>
    </xf>
    <xf numFmtId="164" fontId="15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Border="1" applyAlignment="1" quotePrefix="1">
      <alignment horizontal="left" vertical="top" wrapText="1"/>
    </xf>
    <xf numFmtId="164" fontId="52" fillId="0" borderId="0" xfId="0" applyNumberFormat="1" applyFont="1" applyBorder="1" applyAlignment="1" quotePrefix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0" fillId="34" borderId="15" xfId="0" applyNumberForma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16" fillId="0" borderId="24" xfId="0" applyNumberFormat="1" applyFont="1" applyBorder="1" applyAlignment="1">
      <alignment horizontal="left" vertical="top" wrapText="1"/>
    </xf>
    <xf numFmtId="0" fontId="16" fillId="0" borderId="24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_slepy_vykaz_vymer_revize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cet"/>
    </sheetNames>
    <sheetDataSet>
      <sheetData sheetId="0">
        <row r="9">
          <cell r="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2" t="s">
        <v>40</v>
      </c>
    </row>
    <row r="2" spans="1:7" ht="57.75" customHeight="1">
      <c r="A2" s="200" t="s">
        <v>41</v>
      </c>
      <c r="B2" s="200"/>
      <c r="C2" s="200"/>
      <c r="D2" s="200"/>
      <c r="E2" s="200"/>
      <c r="F2" s="200"/>
      <c r="G2" s="200"/>
    </row>
  </sheetData>
  <sheetProtection password="DC1B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0"/>
  <sheetViews>
    <sheetView showGridLines="0" zoomScaleSheetLayoutView="75" zoomScalePageLayoutView="0" workbookViewId="0" topLeftCell="B1">
      <selection activeCell="M14" sqref="M1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3.00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7" t="s">
        <v>38</v>
      </c>
      <c r="B1" s="210" t="s">
        <v>4</v>
      </c>
      <c r="C1" s="211"/>
      <c r="D1" s="211"/>
      <c r="E1" s="211"/>
      <c r="F1" s="211"/>
      <c r="G1" s="211"/>
      <c r="H1" s="211"/>
      <c r="I1" s="211"/>
      <c r="J1" s="212"/>
    </row>
    <row r="2" spans="1:15" ht="36" customHeight="1">
      <c r="A2" s="3"/>
      <c r="B2" s="76" t="s">
        <v>24</v>
      </c>
      <c r="C2" s="77"/>
      <c r="D2" s="78" t="s">
        <v>48</v>
      </c>
      <c r="E2" s="219" t="s">
        <v>49</v>
      </c>
      <c r="F2" s="220"/>
      <c r="G2" s="220"/>
      <c r="H2" s="220"/>
      <c r="I2" s="220"/>
      <c r="J2" s="221"/>
      <c r="O2" s="2"/>
    </row>
    <row r="3" spans="1:10" ht="27" customHeight="1">
      <c r="A3" s="3"/>
      <c r="B3" s="79" t="s">
        <v>46</v>
      </c>
      <c r="C3" s="77"/>
      <c r="D3" s="80" t="s">
        <v>45</v>
      </c>
      <c r="E3" s="222" t="s">
        <v>44</v>
      </c>
      <c r="F3" s="223"/>
      <c r="G3" s="223"/>
      <c r="H3" s="223"/>
      <c r="I3" s="223"/>
      <c r="J3" s="224"/>
    </row>
    <row r="4" spans="1:10" ht="23.25" customHeight="1">
      <c r="A4" s="73">
        <v>1009</v>
      </c>
      <c r="B4" s="81" t="s">
        <v>47</v>
      </c>
      <c r="C4" s="82"/>
      <c r="D4" s="83" t="s">
        <v>43</v>
      </c>
      <c r="E4" s="232" t="s">
        <v>44</v>
      </c>
      <c r="F4" s="233"/>
      <c r="G4" s="233"/>
      <c r="H4" s="233"/>
      <c r="I4" s="233"/>
      <c r="J4" s="234"/>
    </row>
    <row r="5" spans="1:10" ht="24" customHeight="1">
      <c r="A5" s="3"/>
      <c r="B5" s="41" t="s">
        <v>23</v>
      </c>
      <c r="C5" s="4"/>
      <c r="D5" s="84" t="s">
        <v>50</v>
      </c>
      <c r="E5" s="24"/>
      <c r="F5" s="24"/>
      <c r="G5" s="24"/>
      <c r="H5" s="26" t="s">
        <v>42</v>
      </c>
      <c r="I5" s="84" t="s">
        <v>54</v>
      </c>
      <c r="J5" s="10"/>
    </row>
    <row r="6" spans="1:10" ht="15.75" customHeight="1">
      <c r="A6" s="3"/>
      <c r="B6" s="36"/>
      <c r="C6" s="24"/>
      <c r="D6" s="84" t="s">
        <v>51</v>
      </c>
      <c r="E6" s="24"/>
      <c r="F6" s="24"/>
      <c r="G6" s="24"/>
      <c r="H6" s="26" t="s">
        <v>36</v>
      </c>
      <c r="I6" s="84" t="s">
        <v>55</v>
      </c>
      <c r="J6" s="10"/>
    </row>
    <row r="7" spans="1:10" ht="15.75" customHeight="1">
      <c r="A7" s="3"/>
      <c r="B7" s="37"/>
      <c r="C7" s="25"/>
      <c r="D7" s="74" t="s">
        <v>53</v>
      </c>
      <c r="E7" s="85" t="s">
        <v>52</v>
      </c>
      <c r="F7" s="30"/>
      <c r="G7" s="30"/>
      <c r="H7" s="31"/>
      <c r="I7" s="30"/>
      <c r="J7" s="45"/>
    </row>
    <row r="8" spans="1:10" ht="24" customHeight="1" hidden="1">
      <c r="A8" s="3"/>
      <c r="B8" s="41" t="s">
        <v>21</v>
      </c>
      <c r="C8" s="4"/>
      <c r="D8" s="75" t="s">
        <v>56</v>
      </c>
      <c r="E8" s="4"/>
      <c r="F8" s="4"/>
      <c r="G8" s="40"/>
      <c r="H8" s="26" t="s">
        <v>42</v>
      </c>
      <c r="I8" s="84" t="s">
        <v>60</v>
      </c>
      <c r="J8" s="10"/>
    </row>
    <row r="9" spans="1:10" ht="15.75" customHeight="1" hidden="1">
      <c r="A9" s="3"/>
      <c r="B9" s="3"/>
      <c r="C9" s="4"/>
      <c r="D9" s="75" t="s">
        <v>57</v>
      </c>
      <c r="E9" s="4"/>
      <c r="F9" s="4"/>
      <c r="G9" s="40"/>
      <c r="H9" s="26" t="s">
        <v>36</v>
      </c>
      <c r="I9" s="84" t="s">
        <v>61</v>
      </c>
      <c r="J9" s="10"/>
    </row>
    <row r="10" spans="1:10" ht="15.75" customHeight="1" hidden="1">
      <c r="A10" s="3"/>
      <c r="B10" s="46"/>
      <c r="C10" s="25"/>
      <c r="D10" s="87" t="s">
        <v>59</v>
      </c>
      <c r="E10" s="86" t="s">
        <v>58</v>
      </c>
      <c r="F10" s="49"/>
      <c r="G10" s="47"/>
      <c r="H10" s="47"/>
      <c r="I10" s="48"/>
      <c r="J10" s="45"/>
    </row>
    <row r="11" spans="1:10" ht="24" customHeight="1">
      <c r="A11" s="3"/>
      <c r="B11" s="41" t="s">
        <v>20</v>
      </c>
      <c r="C11" s="4"/>
      <c r="D11" s="226"/>
      <c r="E11" s="226"/>
      <c r="F11" s="226"/>
      <c r="G11" s="226"/>
      <c r="H11" s="26" t="s">
        <v>42</v>
      </c>
      <c r="I11" s="89"/>
      <c r="J11" s="10"/>
    </row>
    <row r="12" spans="1:10" ht="15.75" customHeight="1">
      <c r="A12" s="3"/>
      <c r="B12" s="36"/>
      <c r="C12" s="24"/>
      <c r="D12" s="231"/>
      <c r="E12" s="231"/>
      <c r="F12" s="231"/>
      <c r="G12" s="231"/>
      <c r="H12" s="26" t="s">
        <v>36</v>
      </c>
      <c r="I12" s="90"/>
      <c r="J12" s="10"/>
    </row>
    <row r="13" spans="1:10" ht="15.75" customHeight="1">
      <c r="A13" s="3"/>
      <c r="B13" s="37"/>
      <c r="C13" s="25"/>
      <c r="D13" s="88"/>
      <c r="E13" s="235"/>
      <c r="F13" s="236"/>
      <c r="G13" s="236"/>
      <c r="H13" s="27"/>
      <c r="I13" s="30"/>
      <c r="J13" s="45"/>
    </row>
    <row r="14" spans="1:10" ht="24" customHeight="1">
      <c r="A14" s="3"/>
      <c r="B14" s="60" t="s">
        <v>22</v>
      </c>
      <c r="C14" s="61"/>
      <c r="D14" s="62"/>
      <c r="E14" s="63"/>
      <c r="F14" s="63"/>
      <c r="G14" s="63"/>
      <c r="H14" s="64"/>
      <c r="I14" s="63"/>
      <c r="J14" s="65"/>
    </row>
    <row r="15" spans="1:10" ht="32.25" customHeight="1">
      <c r="A15" s="3"/>
      <c r="B15" s="46" t="s">
        <v>34</v>
      </c>
      <c r="C15" s="66"/>
      <c r="D15" s="47"/>
      <c r="E15" s="225"/>
      <c r="F15" s="225"/>
      <c r="G15" s="227"/>
      <c r="H15" s="227"/>
      <c r="I15" s="227" t="s">
        <v>31</v>
      </c>
      <c r="J15" s="228"/>
    </row>
    <row r="16" spans="1:10" ht="23.25" customHeight="1">
      <c r="A16" s="142" t="s">
        <v>26</v>
      </c>
      <c r="B16" s="51" t="s">
        <v>26</v>
      </c>
      <c r="C16" s="52"/>
      <c r="D16" s="53"/>
      <c r="E16" s="216"/>
      <c r="F16" s="217"/>
      <c r="G16" s="216"/>
      <c r="H16" s="217"/>
      <c r="I16" s="216">
        <f>SUMIF(F49:F56,A16,I49:I56)+SUMIF(F49:F56,"PSU",I49:I56)</f>
        <v>0</v>
      </c>
      <c r="J16" s="218"/>
    </row>
    <row r="17" spans="1:10" ht="23.25" customHeight="1">
      <c r="A17" s="142" t="s">
        <v>27</v>
      </c>
      <c r="B17" s="51" t="s">
        <v>27</v>
      </c>
      <c r="C17" s="52"/>
      <c r="D17" s="53"/>
      <c r="E17" s="216"/>
      <c r="F17" s="217"/>
      <c r="G17" s="216"/>
      <c r="H17" s="217"/>
      <c r="I17" s="216">
        <f>SUMIF(F49:F56,A17,I49:I56)</f>
        <v>0</v>
      </c>
      <c r="J17" s="218"/>
    </row>
    <row r="18" spans="1:10" ht="23.25" customHeight="1">
      <c r="A18" s="142" t="s">
        <v>28</v>
      </c>
      <c r="B18" s="51" t="s">
        <v>28</v>
      </c>
      <c r="C18" s="52"/>
      <c r="D18" s="53"/>
      <c r="E18" s="216"/>
      <c r="F18" s="217"/>
      <c r="G18" s="216"/>
      <c r="H18" s="217"/>
      <c r="I18" s="216">
        <f>SUMIF(F49:F56,A18,I49:I56)</f>
        <v>0</v>
      </c>
      <c r="J18" s="218"/>
    </row>
    <row r="19" spans="1:10" ht="23.25" customHeight="1">
      <c r="A19" s="142" t="s">
        <v>81</v>
      </c>
      <c r="B19" s="51" t="s">
        <v>29</v>
      </c>
      <c r="C19" s="52"/>
      <c r="D19" s="53"/>
      <c r="E19" s="216"/>
      <c r="F19" s="217"/>
      <c r="G19" s="216"/>
      <c r="H19" s="217"/>
      <c r="I19" s="216">
        <f>SUMIF(F49:F56,A19,I49:I56)</f>
        <v>0</v>
      </c>
      <c r="J19" s="218"/>
    </row>
    <row r="20" spans="1:10" ht="23.25" customHeight="1">
      <c r="A20" s="142" t="s">
        <v>82</v>
      </c>
      <c r="B20" s="51" t="s">
        <v>30</v>
      </c>
      <c r="C20" s="52"/>
      <c r="D20" s="53"/>
      <c r="E20" s="216"/>
      <c r="F20" s="217"/>
      <c r="G20" s="216"/>
      <c r="H20" s="217"/>
      <c r="I20" s="216">
        <f>SUMIF(F49:F56,A20,I49:I56)</f>
        <v>0</v>
      </c>
      <c r="J20" s="218"/>
    </row>
    <row r="21" spans="1:10" ht="23.25" customHeight="1">
      <c r="A21" s="3"/>
      <c r="B21" s="68" t="s">
        <v>31</v>
      </c>
      <c r="C21" s="69"/>
      <c r="D21" s="70"/>
      <c r="E21" s="229"/>
      <c r="F21" s="230"/>
      <c r="G21" s="229"/>
      <c r="H21" s="230"/>
      <c r="I21" s="229">
        <f>SUM(I16:J20)</f>
        <v>0</v>
      </c>
      <c r="J21" s="242"/>
    </row>
    <row r="22" spans="1:10" ht="33" customHeight="1">
      <c r="A22" s="3"/>
      <c r="B22" s="59" t="s">
        <v>35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>
      <c r="A23" s="3">
        <f>ZakladDPHSni*SazbaDPH1/100</f>
        <v>0</v>
      </c>
      <c r="B23" s="51" t="s">
        <v>13</v>
      </c>
      <c r="C23" s="52"/>
      <c r="D23" s="53"/>
      <c r="E23" s="54">
        <v>15</v>
      </c>
      <c r="F23" s="55" t="s">
        <v>0</v>
      </c>
      <c r="G23" s="240">
        <f>ZakladDPHSniVypocet</f>
        <v>0</v>
      </c>
      <c r="H23" s="241"/>
      <c r="I23" s="241"/>
      <c r="J23" s="56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1" t="s">
        <v>14</v>
      </c>
      <c r="C24" s="52"/>
      <c r="D24" s="53"/>
      <c r="E24" s="54">
        <f>SazbaDPH1</f>
        <v>15</v>
      </c>
      <c r="F24" s="55" t="s">
        <v>0</v>
      </c>
      <c r="G24" s="238">
        <f>IF(A24&gt;50,ROUNDUP(A23,0),ROUNDDOWN(A23,0))</f>
        <v>0</v>
      </c>
      <c r="H24" s="239"/>
      <c r="I24" s="239"/>
      <c r="J24" s="56" t="str">
        <f t="shared" si="0"/>
        <v>CZK</v>
      </c>
    </row>
    <row r="25" spans="1:10" ht="23.25" customHeight="1">
      <c r="A25" s="3">
        <f>ZakladDPHZakl*SazbaDPH2/100</f>
        <v>0</v>
      </c>
      <c r="B25" s="51" t="s">
        <v>15</v>
      </c>
      <c r="C25" s="52"/>
      <c r="D25" s="53"/>
      <c r="E25" s="54">
        <v>21</v>
      </c>
      <c r="F25" s="55" t="s">
        <v>0</v>
      </c>
      <c r="G25" s="240">
        <f>ZakladDPHZaklVypocet</f>
        <v>0</v>
      </c>
      <c r="H25" s="241"/>
      <c r="I25" s="241"/>
      <c r="J25" s="56" t="str">
        <f t="shared" si="0"/>
        <v>CZK</v>
      </c>
    </row>
    <row r="26" spans="1:10" ht="23.25" customHeight="1">
      <c r="A26" s="3">
        <f>(A25-INT(A25))*100</f>
        <v>0</v>
      </c>
      <c r="B26" s="43" t="s">
        <v>16</v>
      </c>
      <c r="C26" s="21"/>
      <c r="D26" s="17"/>
      <c r="E26" s="38">
        <f>SazbaDPH2</f>
        <v>21</v>
      </c>
      <c r="F26" s="39" t="s">
        <v>0</v>
      </c>
      <c r="G26" s="213">
        <f>IF(A26&gt;50,ROUNDUP(A25,0),ROUNDDOWN(A25,0))</f>
        <v>0</v>
      </c>
      <c r="H26" s="214"/>
      <c r="I26" s="214"/>
      <c r="J26" s="50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2" t="s">
        <v>5</v>
      </c>
      <c r="C27" s="19"/>
      <c r="D27" s="22"/>
      <c r="E27" s="19"/>
      <c r="F27" s="20"/>
      <c r="G27" s="215">
        <f>CenaCelkem-(ZakladDPHSni+DPHSni+ZakladDPHZakl+DPHZakl)</f>
        <v>0</v>
      </c>
      <c r="H27" s="215"/>
      <c r="I27" s="215"/>
      <c r="J27" s="57" t="str">
        <f t="shared" si="0"/>
        <v>CZK</v>
      </c>
    </row>
    <row r="28" spans="1:10" ht="27.75" customHeight="1" hidden="1" thickBot="1">
      <c r="A28" s="3"/>
      <c r="B28" s="119" t="s">
        <v>25</v>
      </c>
      <c r="C28" s="120"/>
      <c r="D28" s="120"/>
      <c r="E28" s="121"/>
      <c r="F28" s="122"/>
      <c r="G28" s="244">
        <f>ZakladDPHSniVypocet+ZakladDPHZaklVypocet</f>
        <v>0</v>
      </c>
      <c r="H28" s="244"/>
      <c r="I28" s="244"/>
      <c r="J28" s="123" t="str">
        <f t="shared" si="0"/>
        <v>CZK</v>
      </c>
    </row>
    <row r="29" spans="1:10" ht="27.75" customHeight="1" thickBot="1">
      <c r="A29" s="3">
        <f>(A27-INT(A27))*100</f>
        <v>0</v>
      </c>
      <c r="B29" s="119" t="s">
        <v>37</v>
      </c>
      <c r="C29" s="124"/>
      <c r="D29" s="124"/>
      <c r="E29" s="124"/>
      <c r="F29" s="124"/>
      <c r="G29" s="243">
        <f>IF(A29&gt;50,ROUNDUP(A27,0),ROUNDDOWN(A27,0))</f>
        <v>0</v>
      </c>
      <c r="H29" s="243"/>
      <c r="I29" s="243"/>
      <c r="J29" s="125" t="s">
        <v>64</v>
      </c>
    </row>
    <row r="30" spans="1:10" ht="12.75" customHeight="1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>
      <c r="A32" s="3"/>
      <c r="B32" s="23"/>
      <c r="C32" s="18" t="s">
        <v>12</v>
      </c>
      <c r="D32" s="34"/>
      <c r="E32" s="34"/>
      <c r="F32" s="18" t="s">
        <v>11</v>
      </c>
      <c r="G32" s="34"/>
      <c r="H32" s="35">
        <f ca="1">TODAY()</f>
        <v>43629</v>
      </c>
      <c r="I32" s="34"/>
      <c r="J32" s="11"/>
    </row>
    <row r="33" spans="1:10" ht="47.25" customHeight="1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>
      <c r="A34" s="28"/>
      <c r="B34" s="28"/>
      <c r="C34" s="29"/>
      <c r="D34" s="245"/>
      <c r="E34" s="246"/>
      <c r="F34" s="29"/>
      <c r="G34" s="245"/>
      <c r="H34" s="246"/>
      <c r="I34" s="246"/>
      <c r="J34" s="33"/>
    </row>
    <row r="35" spans="1:10" ht="12.75" customHeight="1">
      <c r="A35" s="3"/>
      <c r="B35" s="3"/>
      <c r="C35" s="4"/>
      <c r="D35" s="237" t="s">
        <v>2</v>
      </c>
      <c r="E35" s="237"/>
      <c r="F35" s="4"/>
      <c r="G35" s="40"/>
      <c r="H35" s="12" t="s">
        <v>3</v>
      </c>
      <c r="I35" s="40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6" t="s">
        <v>17</v>
      </c>
      <c r="C37" s="97"/>
      <c r="D37" s="97"/>
      <c r="E37" s="97"/>
      <c r="F37" s="98"/>
      <c r="G37" s="98"/>
      <c r="H37" s="98"/>
      <c r="I37" s="98"/>
      <c r="J37" s="97"/>
    </row>
    <row r="38" spans="1:10" ht="25.5" customHeight="1" hidden="1">
      <c r="A38" s="95" t="s">
        <v>39</v>
      </c>
      <c r="B38" s="99" t="s">
        <v>18</v>
      </c>
      <c r="C38" s="100" t="s">
        <v>6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19</v>
      </c>
      <c r="I38" s="103" t="s">
        <v>1</v>
      </c>
      <c r="J38" s="104" t="s">
        <v>0</v>
      </c>
    </row>
    <row r="39" spans="1:10" ht="25.5" customHeight="1" hidden="1">
      <c r="A39" s="95">
        <v>1</v>
      </c>
      <c r="B39" s="105" t="s">
        <v>62</v>
      </c>
      <c r="C39" s="203"/>
      <c r="D39" s="204"/>
      <c r="E39" s="204"/>
      <c r="F39" s="106">
        <f>'1 1.2 Pol'!AE287</f>
        <v>0</v>
      </c>
      <c r="G39" s="107">
        <f>'1 1.2 Pol'!AF287</f>
        <v>0</v>
      </c>
      <c r="H39" s="108">
        <f>(F39*SazbaDPH1/100)+(G39*SazbaDPH2/100)</f>
        <v>0</v>
      </c>
      <c r="I39" s="108">
        <f>F39+G39+H39</f>
        <v>0</v>
      </c>
      <c r="J39" s="109">
        <f>IF(CenaCelkemVypocet=0,"",I39/CenaCelkemVypocet*100)</f>
      </c>
    </row>
    <row r="40" spans="1:10" ht="25.5" customHeight="1" hidden="1">
      <c r="A40" s="95">
        <v>2</v>
      </c>
      <c r="B40" s="110" t="s">
        <v>45</v>
      </c>
      <c r="C40" s="205" t="s">
        <v>44</v>
      </c>
      <c r="D40" s="206"/>
      <c r="E40" s="206"/>
      <c r="F40" s="111">
        <f>'1 1.2 Pol'!AE287</f>
        <v>0</v>
      </c>
      <c r="G40" s="112">
        <f>'1 1.2 Pol'!AF287</f>
        <v>0</v>
      </c>
      <c r="H40" s="112">
        <f>(F40*SazbaDPH1/100)+(G40*SazbaDPH2/100)</f>
        <v>0</v>
      </c>
      <c r="I40" s="112">
        <f>F40+G40+H40</f>
        <v>0</v>
      </c>
      <c r="J40" s="113">
        <f>IF(CenaCelkemVypocet=0,"",I40/CenaCelkemVypocet*100)</f>
      </c>
    </row>
    <row r="41" spans="1:10" ht="25.5" customHeight="1" hidden="1">
      <c r="A41" s="95">
        <v>3</v>
      </c>
      <c r="B41" s="114" t="s">
        <v>43</v>
      </c>
      <c r="C41" s="203" t="s">
        <v>44</v>
      </c>
      <c r="D41" s="204"/>
      <c r="E41" s="204"/>
      <c r="F41" s="115">
        <f>'1 1.2 Pol'!AE287</f>
        <v>0</v>
      </c>
      <c r="G41" s="108">
        <f>'1 1.2 Pol'!AF287</f>
        <v>0</v>
      </c>
      <c r="H41" s="108">
        <f>(F41*SazbaDPH1/100)+(G41*SazbaDPH2/100)</f>
        <v>0</v>
      </c>
      <c r="I41" s="108">
        <f>F41+G41+H41</f>
        <v>0</v>
      </c>
      <c r="J41" s="109">
        <f>IF(CenaCelkemVypocet=0,"",I41/CenaCelkemVypocet*100)</f>
      </c>
    </row>
    <row r="42" spans="1:10" ht="25.5" customHeight="1" hidden="1">
      <c r="A42" s="95"/>
      <c r="B42" s="207" t="s">
        <v>63</v>
      </c>
      <c r="C42" s="208"/>
      <c r="D42" s="208"/>
      <c r="E42" s="209"/>
      <c r="F42" s="116">
        <f>SUMIF(A39:A41,"=1",F39:F41)</f>
        <v>0</v>
      </c>
      <c r="G42" s="117">
        <f>SUMIF(A39:A41,"=1",G39:G41)</f>
        <v>0</v>
      </c>
      <c r="H42" s="117">
        <f>SUMIF(A39:A41,"=1",H39:H41)</f>
        <v>0</v>
      </c>
      <c r="I42" s="117">
        <f>SUMIF(A39:A41,"=1",I39:I41)</f>
        <v>0</v>
      </c>
      <c r="J42" s="118">
        <f>SUMIF(A39:A41,"=1",J39:J41)</f>
        <v>0</v>
      </c>
    </row>
    <row r="46" ht="15.75">
      <c r="B46" s="126" t="s">
        <v>65</v>
      </c>
    </row>
    <row r="48" spans="1:10" ht="25.5" customHeight="1">
      <c r="A48" s="127"/>
      <c r="B48" s="130" t="s">
        <v>18</v>
      </c>
      <c r="C48" s="130" t="s">
        <v>6</v>
      </c>
      <c r="D48" s="131"/>
      <c r="E48" s="131"/>
      <c r="F48" s="132" t="s">
        <v>66</v>
      </c>
      <c r="G48" s="132"/>
      <c r="H48" s="132"/>
      <c r="I48" s="132" t="s">
        <v>31</v>
      </c>
      <c r="J48" s="132" t="s">
        <v>0</v>
      </c>
    </row>
    <row r="49" spans="1:10" ht="25.5" customHeight="1">
      <c r="A49" s="128"/>
      <c r="B49" s="133" t="s">
        <v>45</v>
      </c>
      <c r="C49" s="201" t="s">
        <v>67</v>
      </c>
      <c r="D49" s="202"/>
      <c r="E49" s="202"/>
      <c r="F49" s="138" t="s">
        <v>26</v>
      </c>
      <c r="G49" s="139"/>
      <c r="H49" s="139"/>
      <c r="I49" s="139">
        <f>'1 1.2 Pol'!G8</f>
        <v>0</v>
      </c>
      <c r="J49" s="136">
        <f>IF(I57=0,"",I49/I57*100)</f>
      </c>
    </row>
    <row r="50" spans="1:10" ht="25.5" customHeight="1">
      <c r="A50" s="128"/>
      <c r="B50" s="133" t="s">
        <v>68</v>
      </c>
      <c r="C50" s="201" t="s">
        <v>69</v>
      </c>
      <c r="D50" s="202"/>
      <c r="E50" s="202"/>
      <c r="F50" s="138" t="s">
        <v>26</v>
      </c>
      <c r="G50" s="139"/>
      <c r="H50" s="139"/>
      <c r="I50" s="139">
        <f>'1 1.2 Pol'!G120</f>
        <v>0</v>
      </c>
      <c r="J50" s="136">
        <f>IF(I57=0,"",I50/I57*100)</f>
      </c>
    </row>
    <row r="51" spans="1:10" ht="25.5" customHeight="1">
      <c r="A51" s="128"/>
      <c r="B51" s="133" t="s">
        <v>70</v>
      </c>
      <c r="C51" s="201" t="s">
        <v>71</v>
      </c>
      <c r="D51" s="202"/>
      <c r="E51" s="202"/>
      <c r="F51" s="138" t="s">
        <v>26</v>
      </c>
      <c r="G51" s="139"/>
      <c r="H51" s="139"/>
      <c r="I51" s="139">
        <f>'1 1.2 Pol'!G168</f>
        <v>0</v>
      </c>
      <c r="J51" s="136">
        <f>IF(I57=0,"",I51/I57*100)</f>
      </c>
    </row>
    <row r="52" spans="1:10" ht="25.5" customHeight="1">
      <c r="A52" s="128"/>
      <c r="B52" s="133" t="s">
        <v>72</v>
      </c>
      <c r="C52" s="201" t="s">
        <v>73</v>
      </c>
      <c r="D52" s="202"/>
      <c r="E52" s="202"/>
      <c r="F52" s="138" t="s">
        <v>26</v>
      </c>
      <c r="G52" s="139"/>
      <c r="H52" s="139"/>
      <c r="I52" s="139">
        <f>'1 1.2 Pol'!G232</f>
        <v>0</v>
      </c>
      <c r="J52" s="136">
        <f>IF(I57=0,"",I52/I57*100)</f>
      </c>
    </row>
    <row r="53" spans="1:10" ht="25.5" customHeight="1">
      <c r="A53" s="128"/>
      <c r="B53" s="133" t="s">
        <v>74</v>
      </c>
      <c r="C53" s="201" t="s">
        <v>75</v>
      </c>
      <c r="D53" s="202"/>
      <c r="E53" s="202"/>
      <c r="F53" s="138" t="s">
        <v>28</v>
      </c>
      <c r="G53" s="139"/>
      <c r="H53" s="139"/>
      <c r="I53" s="139">
        <f>'1 1.2 Pol'!G234</f>
        <v>0</v>
      </c>
      <c r="J53" s="136">
        <f>IF(I57=0,"",I53/I57*100)</f>
      </c>
    </row>
    <row r="54" spans="1:10" ht="25.5" customHeight="1">
      <c r="A54" s="128"/>
      <c r="B54" s="133" t="s">
        <v>76</v>
      </c>
      <c r="C54" s="201" t="s">
        <v>77</v>
      </c>
      <c r="D54" s="202"/>
      <c r="E54" s="202"/>
      <c r="F54" s="138" t="s">
        <v>28</v>
      </c>
      <c r="G54" s="139"/>
      <c r="H54" s="139"/>
      <c r="I54" s="139">
        <f>'1 1.2 Pol'!G236</f>
        <v>0</v>
      </c>
      <c r="J54" s="136">
        <f>IF(I57=0,"",I54/I57*100)</f>
      </c>
    </row>
    <row r="55" spans="1:10" ht="25.5" customHeight="1">
      <c r="A55" s="128"/>
      <c r="B55" s="133" t="s">
        <v>78</v>
      </c>
      <c r="C55" s="201" t="s">
        <v>79</v>
      </c>
      <c r="D55" s="202"/>
      <c r="E55" s="202"/>
      <c r="F55" s="138" t="s">
        <v>80</v>
      </c>
      <c r="G55" s="139"/>
      <c r="H55" s="139"/>
      <c r="I55" s="139">
        <f>'1 1.2 Pol'!G254</f>
        <v>0</v>
      </c>
      <c r="J55" s="136">
        <f>IF(I57=0,"",I55/I57*100)</f>
      </c>
    </row>
    <row r="56" spans="1:10" ht="25.5" customHeight="1">
      <c r="A56" s="128"/>
      <c r="B56" s="133" t="s">
        <v>81</v>
      </c>
      <c r="C56" s="201" t="s">
        <v>29</v>
      </c>
      <c r="D56" s="202"/>
      <c r="E56" s="202"/>
      <c r="F56" s="138" t="s">
        <v>81</v>
      </c>
      <c r="G56" s="139"/>
      <c r="H56" s="139"/>
      <c r="I56" s="139">
        <f>'1 1.2 Pol'!G260</f>
        <v>0</v>
      </c>
      <c r="J56" s="136">
        <f>IF(I57=0,"",I56/I57*100)</f>
      </c>
    </row>
    <row r="57" spans="1:10" ht="25.5" customHeight="1">
      <c r="A57" s="129"/>
      <c r="B57" s="134" t="s">
        <v>1</v>
      </c>
      <c r="C57" s="134"/>
      <c r="D57" s="135"/>
      <c r="E57" s="135"/>
      <c r="F57" s="140"/>
      <c r="G57" s="141"/>
      <c r="H57" s="141"/>
      <c r="I57" s="141">
        <f>SUM(I49:I56)</f>
        <v>0</v>
      </c>
      <c r="J57" s="137">
        <f>SUM(J49:J56)</f>
        <v>0</v>
      </c>
    </row>
    <row r="58" spans="6:10" ht="12.75">
      <c r="F58" s="93"/>
      <c r="G58" s="92"/>
      <c r="H58" s="93"/>
      <c r="I58" s="92"/>
      <c r="J58" s="94"/>
    </row>
    <row r="59" spans="6:10" ht="12.75">
      <c r="F59" s="93"/>
      <c r="G59" s="92"/>
      <c r="H59" s="93"/>
      <c r="I59" s="92"/>
      <c r="J59" s="94"/>
    </row>
    <row r="60" spans="6:10" ht="12.75">
      <c r="F60" s="93"/>
      <c r="G60" s="92"/>
      <c r="H60" s="93"/>
      <c r="I60" s="92"/>
      <c r="J60" s="94"/>
    </row>
  </sheetData>
  <sheetProtection password="DC1B" sheet="1"/>
  <mergeCells count="50">
    <mergeCell ref="G25:I25"/>
    <mergeCell ref="I19:J19"/>
    <mergeCell ref="G28:I28"/>
    <mergeCell ref="D34:E34"/>
    <mergeCell ref="G34:I3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C55:E55"/>
    <mergeCell ref="C56:E56"/>
    <mergeCell ref="C50:E50"/>
    <mergeCell ref="C51:E51"/>
    <mergeCell ref="C52:E52"/>
    <mergeCell ref="C53:E53"/>
    <mergeCell ref="C54:E5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47" t="s">
        <v>7</v>
      </c>
      <c r="B1" s="247"/>
      <c r="C1" s="248"/>
      <c r="D1" s="247"/>
      <c r="E1" s="247"/>
      <c r="F1" s="247"/>
      <c r="G1" s="247"/>
    </row>
    <row r="2" spans="1:7" ht="24.75" customHeight="1">
      <c r="A2" s="72" t="s">
        <v>8</v>
      </c>
      <c r="B2" s="71"/>
      <c r="C2" s="249"/>
      <c r="D2" s="249"/>
      <c r="E2" s="249"/>
      <c r="F2" s="249"/>
      <c r="G2" s="250"/>
    </row>
    <row r="3" spans="1:7" ht="24.75" customHeight="1">
      <c r="A3" s="72" t="s">
        <v>9</v>
      </c>
      <c r="B3" s="71"/>
      <c r="C3" s="249"/>
      <c r="D3" s="249"/>
      <c r="E3" s="249"/>
      <c r="F3" s="249"/>
      <c r="G3" s="250"/>
    </row>
    <row r="4" spans="1:7" ht="24.75" customHeight="1">
      <c r="A4" s="72" t="s">
        <v>10</v>
      </c>
      <c r="B4" s="71"/>
      <c r="C4" s="249"/>
      <c r="D4" s="249"/>
      <c r="E4" s="249"/>
      <c r="F4" s="249"/>
      <c r="G4" s="250"/>
    </row>
    <row r="5" spans="2:4" ht="12.75">
      <c r="B5" s="6"/>
      <c r="C5" s="7"/>
      <c r="D5" s="8"/>
    </row>
  </sheetData>
  <sheetProtection password="DC1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Z241" sqref="Z241"/>
    </sheetView>
  </sheetViews>
  <sheetFormatPr defaultColWidth="9.00390625" defaultRowHeight="12.75" outlineLevelRow="1"/>
  <cols>
    <col min="1" max="1" width="3.375" style="0" customWidth="1"/>
    <col min="2" max="2" width="12.625" style="91" customWidth="1"/>
    <col min="3" max="3" width="38.25390625" style="9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55" t="s">
        <v>7</v>
      </c>
      <c r="B1" s="255"/>
      <c r="C1" s="255"/>
      <c r="D1" s="255"/>
      <c r="E1" s="255"/>
      <c r="F1" s="255"/>
      <c r="G1" s="255"/>
      <c r="AG1" t="s">
        <v>83</v>
      </c>
    </row>
    <row r="2" spans="1:33" ht="24.75" customHeight="1">
      <c r="A2" s="144" t="s">
        <v>8</v>
      </c>
      <c r="B2" s="71" t="s">
        <v>48</v>
      </c>
      <c r="C2" s="256" t="s">
        <v>49</v>
      </c>
      <c r="D2" s="257"/>
      <c r="E2" s="257"/>
      <c r="F2" s="257"/>
      <c r="G2" s="258"/>
      <c r="AG2" t="s">
        <v>84</v>
      </c>
    </row>
    <row r="3" spans="1:33" ht="24.75" customHeight="1">
      <c r="A3" s="144" t="s">
        <v>9</v>
      </c>
      <c r="B3" s="71" t="s">
        <v>45</v>
      </c>
      <c r="C3" s="256" t="s">
        <v>44</v>
      </c>
      <c r="D3" s="257"/>
      <c r="E3" s="257"/>
      <c r="F3" s="257"/>
      <c r="G3" s="258"/>
      <c r="AC3" s="91" t="s">
        <v>84</v>
      </c>
      <c r="AG3" t="s">
        <v>85</v>
      </c>
    </row>
    <row r="4" spans="1:33" ht="24.75" customHeight="1">
      <c r="A4" s="145" t="s">
        <v>10</v>
      </c>
      <c r="B4" s="146" t="s">
        <v>43</v>
      </c>
      <c r="C4" s="259" t="s">
        <v>44</v>
      </c>
      <c r="D4" s="260"/>
      <c r="E4" s="260"/>
      <c r="F4" s="260"/>
      <c r="G4" s="261"/>
      <c r="AG4" t="s">
        <v>86</v>
      </c>
    </row>
    <row r="5" ht="12.75">
      <c r="D5" s="143"/>
    </row>
    <row r="6" spans="1:24" ht="318.75">
      <c r="A6" s="148" t="s">
        <v>87</v>
      </c>
      <c r="B6" s="150" t="s">
        <v>88</v>
      </c>
      <c r="C6" s="150" t="s">
        <v>89</v>
      </c>
      <c r="D6" s="149" t="s">
        <v>90</v>
      </c>
      <c r="E6" s="148" t="s">
        <v>91</v>
      </c>
      <c r="F6" s="147" t="s">
        <v>92</v>
      </c>
      <c r="G6" s="148" t="s">
        <v>31</v>
      </c>
      <c r="H6" s="151" t="s">
        <v>32</v>
      </c>
      <c r="I6" s="151" t="s">
        <v>93</v>
      </c>
      <c r="J6" s="151" t="s">
        <v>33</v>
      </c>
      <c r="K6" s="151" t="s">
        <v>94</v>
      </c>
      <c r="L6" s="151" t="s">
        <v>95</v>
      </c>
      <c r="M6" s="151" t="s">
        <v>96</v>
      </c>
      <c r="N6" s="151" t="s">
        <v>97</v>
      </c>
      <c r="O6" s="151" t="s">
        <v>98</v>
      </c>
      <c r="P6" s="151" t="s">
        <v>99</v>
      </c>
      <c r="Q6" s="151" t="s">
        <v>100</v>
      </c>
      <c r="R6" s="151" t="s">
        <v>101</v>
      </c>
      <c r="S6" s="151" t="s">
        <v>102</v>
      </c>
      <c r="T6" s="151" t="s">
        <v>103</v>
      </c>
      <c r="U6" s="151" t="s">
        <v>104</v>
      </c>
      <c r="V6" s="151" t="s">
        <v>105</v>
      </c>
      <c r="W6" s="151" t="s">
        <v>106</v>
      </c>
      <c r="X6" s="151" t="s">
        <v>107</v>
      </c>
    </row>
    <row r="7" spans="1:24" ht="12.75" hidden="1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33" ht="12.75">
      <c r="A8" s="170" t="s">
        <v>108</v>
      </c>
      <c r="B8" s="171" t="s">
        <v>45</v>
      </c>
      <c r="C8" s="190" t="s">
        <v>67</v>
      </c>
      <c r="D8" s="172"/>
      <c r="E8" s="173"/>
      <c r="F8" s="174"/>
      <c r="G8" s="175">
        <f>SUMIF(AG9:AG119,"&lt;&gt;NOR",G9:G119)</f>
        <v>0</v>
      </c>
      <c r="H8" s="169"/>
      <c r="I8" s="169">
        <f>SUM(I9:I119)</f>
        <v>0</v>
      </c>
      <c r="J8" s="169"/>
      <c r="K8" s="169">
        <f>SUM(K9:K119)</f>
        <v>0</v>
      </c>
      <c r="L8" s="169"/>
      <c r="M8" s="169">
        <f>SUM(M9:M119)</f>
        <v>0</v>
      </c>
      <c r="N8" s="169"/>
      <c r="O8" s="169">
        <f>SUM(O9:O119)</f>
        <v>37.79</v>
      </c>
      <c r="P8" s="169"/>
      <c r="Q8" s="169">
        <f>SUM(Q9:Q119)</f>
        <v>55.660000000000004</v>
      </c>
      <c r="R8" s="169"/>
      <c r="S8" s="169"/>
      <c r="T8" s="169"/>
      <c r="U8" s="169"/>
      <c r="V8" s="169">
        <f>SUM(V9:V119)</f>
        <v>463.23000000000013</v>
      </c>
      <c r="W8" s="169"/>
      <c r="X8" s="169"/>
      <c r="AG8" t="s">
        <v>109</v>
      </c>
    </row>
    <row r="9" spans="1:60" ht="22.5" outlineLevel="1">
      <c r="A9" s="176">
        <v>1</v>
      </c>
      <c r="B9" s="177" t="s">
        <v>110</v>
      </c>
      <c r="C9" s="191" t="s">
        <v>111</v>
      </c>
      <c r="D9" s="178" t="s">
        <v>112</v>
      </c>
      <c r="E9" s="179">
        <v>275</v>
      </c>
      <c r="F9" s="180"/>
      <c r="G9" s="181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1">
        <v>0</v>
      </c>
      <c r="O9" s="161">
        <f>ROUND(E9*N9,2)</f>
        <v>0</v>
      </c>
      <c r="P9" s="161">
        <v>0</v>
      </c>
      <c r="Q9" s="161">
        <f>ROUND(E9*P9,2)</f>
        <v>0</v>
      </c>
      <c r="R9" s="161"/>
      <c r="S9" s="161" t="s">
        <v>113</v>
      </c>
      <c r="T9" s="161" t="s">
        <v>114</v>
      </c>
      <c r="U9" s="161">
        <v>0.038</v>
      </c>
      <c r="V9" s="161">
        <f>ROUND(E9*U9,2)</f>
        <v>10.45</v>
      </c>
      <c r="W9" s="161"/>
      <c r="X9" s="161" t="s">
        <v>115</v>
      </c>
      <c r="Y9" s="152"/>
      <c r="Z9" s="152"/>
      <c r="AA9" s="152"/>
      <c r="AB9" s="152"/>
      <c r="AC9" s="152"/>
      <c r="AD9" s="152"/>
      <c r="AE9" s="152"/>
      <c r="AF9" s="152"/>
      <c r="AG9" s="152" t="s">
        <v>116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12.75" outlineLevel="1">
      <c r="A10" s="159"/>
      <c r="B10" s="160"/>
      <c r="C10" s="192" t="s">
        <v>117</v>
      </c>
      <c r="D10" s="163"/>
      <c r="E10" s="164">
        <v>59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2"/>
      <c r="Z10" s="152"/>
      <c r="AA10" s="152"/>
      <c r="AB10" s="152"/>
      <c r="AC10" s="152"/>
      <c r="AD10" s="152"/>
      <c r="AE10" s="152"/>
      <c r="AF10" s="152"/>
      <c r="AG10" s="152" t="s">
        <v>118</v>
      </c>
      <c r="AH10" s="152">
        <v>0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12.75" outlineLevel="1">
      <c r="A11" s="159"/>
      <c r="B11" s="160"/>
      <c r="C11" s="192" t="s">
        <v>119</v>
      </c>
      <c r="D11" s="163"/>
      <c r="E11" s="164">
        <v>216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52"/>
      <c r="Z11" s="152"/>
      <c r="AA11" s="152"/>
      <c r="AB11" s="152"/>
      <c r="AC11" s="152"/>
      <c r="AD11" s="152"/>
      <c r="AE11" s="152"/>
      <c r="AF11" s="152"/>
      <c r="AG11" s="152" t="s">
        <v>118</v>
      </c>
      <c r="AH11" s="152">
        <v>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76">
        <v>2</v>
      </c>
      <c r="B12" s="177" t="s">
        <v>120</v>
      </c>
      <c r="C12" s="191" t="s">
        <v>121</v>
      </c>
      <c r="D12" s="178" t="s">
        <v>112</v>
      </c>
      <c r="E12" s="179">
        <v>216</v>
      </c>
      <c r="F12" s="180"/>
      <c r="G12" s="181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21</v>
      </c>
      <c r="M12" s="161">
        <f>G12*(1+L12/100)</f>
        <v>0</v>
      </c>
      <c r="N12" s="161">
        <v>0</v>
      </c>
      <c r="O12" s="161">
        <f>ROUND(E12*N12,2)</f>
        <v>0</v>
      </c>
      <c r="P12" s="161">
        <v>0</v>
      </c>
      <c r="Q12" s="161">
        <f>ROUND(E12*P12,2)</f>
        <v>0</v>
      </c>
      <c r="R12" s="161"/>
      <c r="S12" s="161" t="s">
        <v>113</v>
      </c>
      <c r="T12" s="161" t="s">
        <v>122</v>
      </c>
      <c r="U12" s="161">
        <v>0.009</v>
      </c>
      <c r="V12" s="161">
        <f>ROUND(E12*U12,2)</f>
        <v>1.94</v>
      </c>
      <c r="W12" s="161"/>
      <c r="X12" s="161" t="s">
        <v>115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116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2.75" outlineLevel="1">
      <c r="A13" s="159"/>
      <c r="B13" s="160"/>
      <c r="C13" s="192" t="s">
        <v>119</v>
      </c>
      <c r="D13" s="163"/>
      <c r="E13" s="164">
        <v>216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52"/>
      <c r="Z13" s="152"/>
      <c r="AA13" s="152"/>
      <c r="AB13" s="152"/>
      <c r="AC13" s="152"/>
      <c r="AD13" s="152"/>
      <c r="AE13" s="152"/>
      <c r="AF13" s="152"/>
      <c r="AG13" s="152" t="s">
        <v>118</v>
      </c>
      <c r="AH13" s="152">
        <v>0</v>
      </c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76">
        <v>3</v>
      </c>
      <c r="B14" s="177" t="s">
        <v>123</v>
      </c>
      <c r="C14" s="191" t="s">
        <v>124</v>
      </c>
      <c r="D14" s="178" t="s">
        <v>112</v>
      </c>
      <c r="E14" s="179">
        <v>10.5</v>
      </c>
      <c r="F14" s="180"/>
      <c r="G14" s="181">
        <f>ROUND(E14*F14,2)</f>
        <v>0</v>
      </c>
      <c r="H14" s="162"/>
      <c r="I14" s="161">
        <f>ROUND(E14*H14,2)</f>
        <v>0</v>
      </c>
      <c r="J14" s="162"/>
      <c r="K14" s="161">
        <f>ROUND(E14*J14,2)</f>
        <v>0</v>
      </c>
      <c r="L14" s="161">
        <v>21</v>
      </c>
      <c r="M14" s="161">
        <f>G14*(1+L14/100)</f>
        <v>0</v>
      </c>
      <c r="N14" s="161">
        <v>0</v>
      </c>
      <c r="O14" s="161">
        <f>ROUND(E14*N14,2)</f>
        <v>0</v>
      </c>
      <c r="P14" s="161">
        <v>0.484</v>
      </c>
      <c r="Q14" s="161">
        <f>ROUND(E14*P14,2)</f>
        <v>5.08</v>
      </c>
      <c r="R14" s="161"/>
      <c r="S14" s="161" t="s">
        <v>113</v>
      </c>
      <c r="T14" s="161" t="s">
        <v>122</v>
      </c>
      <c r="U14" s="161">
        <v>0.7214</v>
      </c>
      <c r="V14" s="161">
        <f>ROUND(E14*U14,2)</f>
        <v>7.57</v>
      </c>
      <c r="W14" s="161"/>
      <c r="X14" s="161" t="s">
        <v>115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116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12.75" outlineLevel="1">
      <c r="A15" s="159"/>
      <c r="B15" s="160"/>
      <c r="C15" s="192" t="s">
        <v>125</v>
      </c>
      <c r="D15" s="163"/>
      <c r="E15" s="164">
        <v>10.5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52"/>
      <c r="Z15" s="152"/>
      <c r="AA15" s="152"/>
      <c r="AB15" s="152"/>
      <c r="AC15" s="152"/>
      <c r="AD15" s="152"/>
      <c r="AE15" s="152"/>
      <c r="AF15" s="152"/>
      <c r="AG15" s="152" t="s">
        <v>118</v>
      </c>
      <c r="AH15" s="152">
        <v>0</v>
      </c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76">
        <v>4</v>
      </c>
      <c r="B16" s="177" t="s">
        <v>126</v>
      </c>
      <c r="C16" s="191" t="s">
        <v>127</v>
      </c>
      <c r="D16" s="178" t="s">
        <v>112</v>
      </c>
      <c r="E16" s="179">
        <v>14</v>
      </c>
      <c r="F16" s="180"/>
      <c r="G16" s="181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21</v>
      </c>
      <c r="M16" s="161">
        <f>G16*(1+L16/100)</f>
        <v>0</v>
      </c>
      <c r="N16" s="161">
        <v>0</v>
      </c>
      <c r="O16" s="161">
        <f>ROUND(E16*N16,2)</f>
        <v>0</v>
      </c>
      <c r="P16" s="161">
        <v>0.704</v>
      </c>
      <c r="Q16" s="161">
        <f>ROUND(E16*P16,2)</f>
        <v>9.86</v>
      </c>
      <c r="R16" s="161"/>
      <c r="S16" s="161" t="s">
        <v>113</v>
      </c>
      <c r="T16" s="161" t="s">
        <v>122</v>
      </c>
      <c r="U16" s="161">
        <v>0.88751</v>
      </c>
      <c r="V16" s="161">
        <f>ROUND(E16*U16,2)</f>
        <v>12.43</v>
      </c>
      <c r="W16" s="161"/>
      <c r="X16" s="161" t="s">
        <v>115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116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2.75" outlineLevel="1">
      <c r="A17" s="159"/>
      <c r="B17" s="160"/>
      <c r="C17" s="192" t="s">
        <v>128</v>
      </c>
      <c r="D17" s="163"/>
      <c r="E17" s="164">
        <v>14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52"/>
      <c r="Z17" s="152"/>
      <c r="AA17" s="152"/>
      <c r="AB17" s="152"/>
      <c r="AC17" s="152"/>
      <c r="AD17" s="152"/>
      <c r="AE17" s="152"/>
      <c r="AF17" s="152"/>
      <c r="AG17" s="152" t="s">
        <v>118</v>
      </c>
      <c r="AH17" s="152">
        <v>0</v>
      </c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12.75" outlineLevel="1">
      <c r="A18" s="176">
        <v>5</v>
      </c>
      <c r="B18" s="177" t="s">
        <v>129</v>
      </c>
      <c r="C18" s="191" t="s">
        <v>130</v>
      </c>
      <c r="D18" s="178" t="s">
        <v>112</v>
      </c>
      <c r="E18" s="179">
        <v>11.5</v>
      </c>
      <c r="F18" s="180"/>
      <c r="G18" s="181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1">
        <v>0</v>
      </c>
      <c r="O18" s="161">
        <f>ROUND(E18*N18,2)</f>
        <v>0</v>
      </c>
      <c r="P18" s="161">
        <v>0.132</v>
      </c>
      <c r="Q18" s="161">
        <f>ROUND(E18*P18,2)</f>
        <v>1.52</v>
      </c>
      <c r="R18" s="161"/>
      <c r="S18" s="161" t="s">
        <v>113</v>
      </c>
      <c r="T18" s="161" t="s">
        <v>122</v>
      </c>
      <c r="U18" s="161">
        <v>0.235</v>
      </c>
      <c r="V18" s="161">
        <f>ROUND(E18*U18,2)</f>
        <v>2.7</v>
      </c>
      <c r="W18" s="161"/>
      <c r="X18" s="161" t="s">
        <v>115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116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12.75" outlineLevel="1">
      <c r="A19" s="159"/>
      <c r="B19" s="160"/>
      <c r="C19" s="192" t="s">
        <v>131</v>
      </c>
      <c r="D19" s="163"/>
      <c r="E19" s="164">
        <v>11.5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2"/>
      <c r="Z19" s="152"/>
      <c r="AA19" s="152"/>
      <c r="AB19" s="152"/>
      <c r="AC19" s="152"/>
      <c r="AD19" s="152"/>
      <c r="AE19" s="152"/>
      <c r="AF19" s="152"/>
      <c r="AG19" s="152" t="s">
        <v>118</v>
      </c>
      <c r="AH19" s="152">
        <v>0</v>
      </c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76">
        <v>6</v>
      </c>
      <c r="B20" s="177" t="s">
        <v>132</v>
      </c>
      <c r="C20" s="191" t="s">
        <v>133</v>
      </c>
      <c r="D20" s="178" t="s">
        <v>112</v>
      </c>
      <c r="E20" s="179">
        <v>24.5</v>
      </c>
      <c r="F20" s="180"/>
      <c r="G20" s="181">
        <f>ROUND(E20*F20,2)</f>
        <v>0</v>
      </c>
      <c r="H20" s="162"/>
      <c r="I20" s="161">
        <f>ROUND(E20*H20,2)</f>
        <v>0</v>
      </c>
      <c r="J20" s="162"/>
      <c r="K20" s="161">
        <f>ROUND(E20*J20,2)</f>
        <v>0</v>
      </c>
      <c r="L20" s="161">
        <v>21</v>
      </c>
      <c r="M20" s="161">
        <f>G20*(1+L20/100)</f>
        <v>0</v>
      </c>
      <c r="N20" s="161">
        <v>0</v>
      </c>
      <c r="O20" s="161">
        <f>ROUND(E20*N20,2)</f>
        <v>0</v>
      </c>
      <c r="P20" s="161">
        <v>0.176</v>
      </c>
      <c r="Q20" s="161">
        <f>ROUND(E20*P20,2)</f>
        <v>4.31</v>
      </c>
      <c r="R20" s="161"/>
      <c r="S20" s="161" t="s">
        <v>113</v>
      </c>
      <c r="T20" s="161" t="s">
        <v>122</v>
      </c>
      <c r="U20" s="161">
        <v>0.305</v>
      </c>
      <c r="V20" s="161">
        <f>ROUND(E20*U20,2)</f>
        <v>7.47</v>
      </c>
      <c r="W20" s="161"/>
      <c r="X20" s="161" t="s">
        <v>115</v>
      </c>
      <c r="Y20" s="152"/>
      <c r="Z20" s="152"/>
      <c r="AA20" s="152"/>
      <c r="AB20" s="152"/>
      <c r="AC20" s="152"/>
      <c r="AD20" s="152"/>
      <c r="AE20" s="152"/>
      <c r="AF20" s="152"/>
      <c r="AG20" s="152" t="s">
        <v>116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12.75" outlineLevel="1">
      <c r="A21" s="159"/>
      <c r="B21" s="160"/>
      <c r="C21" s="192" t="s">
        <v>125</v>
      </c>
      <c r="D21" s="163"/>
      <c r="E21" s="164">
        <v>10.5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52"/>
      <c r="Z21" s="152"/>
      <c r="AA21" s="152"/>
      <c r="AB21" s="152"/>
      <c r="AC21" s="152"/>
      <c r="AD21" s="152"/>
      <c r="AE21" s="152"/>
      <c r="AF21" s="152"/>
      <c r="AG21" s="152" t="s">
        <v>118</v>
      </c>
      <c r="AH21" s="152">
        <v>0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59"/>
      <c r="B22" s="160"/>
      <c r="C22" s="192" t="s">
        <v>128</v>
      </c>
      <c r="D22" s="163"/>
      <c r="E22" s="164">
        <v>14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52"/>
      <c r="Z22" s="152"/>
      <c r="AA22" s="152"/>
      <c r="AB22" s="152"/>
      <c r="AC22" s="152"/>
      <c r="AD22" s="152"/>
      <c r="AE22" s="152"/>
      <c r="AF22" s="152"/>
      <c r="AG22" s="152" t="s">
        <v>118</v>
      </c>
      <c r="AH22" s="152">
        <v>0</v>
      </c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12.75" outlineLevel="1">
      <c r="A23" s="176">
        <v>7</v>
      </c>
      <c r="B23" s="177" t="s">
        <v>134</v>
      </c>
      <c r="C23" s="191" t="s">
        <v>135</v>
      </c>
      <c r="D23" s="178" t="s">
        <v>112</v>
      </c>
      <c r="E23" s="179">
        <v>11.5</v>
      </c>
      <c r="F23" s="180"/>
      <c r="G23" s="181">
        <f>ROUND(E23*F23,2)</f>
        <v>0</v>
      </c>
      <c r="H23" s="162"/>
      <c r="I23" s="161">
        <f>ROUND(E23*H23,2)</f>
        <v>0</v>
      </c>
      <c r="J23" s="162"/>
      <c r="K23" s="161">
        <f>ROUND(E23*J23,2)</f>
        <v>0</v>
      </c>
      <c r="L23" s="161">
        <v>21</v>
      </c>
      <c r="M23" s="161">
        <f>G23*(1+L23/100)</f>
        <v>0</v>
      </c>
      <c r="N23" s="161">
        <v>0</v>
      </c>
      <c r="O23" s="161">
        <f>ROUND(E23*N23,2)</f>
        <v>0</v>
      </c>
      <c r="P23" s="161">
        <v>0.576</v>
      </c>
      <c r="Q23" s="161">
        <f>ROUND(E23*P23,2)</f>
        <v>6.62</v>
      </c>
      <c r="R23" s="161"/>
      <c r="S23" s="161" t="s">
        <v>113</v>
      </c>
      <c r="T23" s="161" t="s">
        <v>114</v>
      </c>
      <c r="U23" s="161">
        <v>1.731</v>
      </c>
      <c r="V23" s="161">
        <f>ROUND(E23*U23,2)</f>
        <v>19.91</v>
      </c>
      <c r="W23" s="161"/>
      <c r="X23" s="161" t="s">
        <v>115</v>
      </c>
      <c r="Y23" s="152"/>
      <c r="Z23" s="152"/>
      <c r="AA23" s="152"/>
      <c r="AB23" s="152"/>
      <c r="AC23" s="152"/>
      <c r="AD23" s="152"/>
      <c r="AE23" s="152"/>
      <c r="AF23" s="152"/>
      <c r="AG23" s="152" t="s">
        <v>116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12.75" outlineLevel="1">
      <c r="A24" s="159"/>
      <c r="B24" s="160"/>
      <c r="C24" s="192" t="s">
        <v>131</v>
      </c>
      <c r="D24" s="163"/>
      <c r="E24" s="164">
        <v>11.5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52"/>
      <c r="Z24" s="152"/>
      <c r="AA24" s="152"/>
      <c r="AB24" s="152"/>
      <c r="AC24" s="152"/>
      <c r="AD24" s="152"/>
      <c r="AE24" s="152"/>
      <c r="AF24" s="152"/>
      <c r="AG24" s="152" t="s">
        <v>118</v>
      </c>
      <c r="AH24" s="152">
        <v>0</v>
      </c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12.75" outlineLevel="1">
      <c r="A25" s="176">
        <v>8</v>
      </c>
      <c r="B25" s="177" t="s">
        <v>136</v>
      </c>
      <c r="C25" s="191" t="s">
        <v>137</v>
      </c>
      <c r="D25" s="178" t="s">
        <v>138</v>
      </c>
      <c r="E25" s="179">
        <v>24</v>
      </c>
      <c r="F25" s="180"/>
      <c r="G25" s="181">
        <f>ROUND(E25*F25,2)</f>
        <v>0</v>
      </c>
      <c r="H25" s="162"/>
      <c r="I25" s="161">
        <f>ROUND(E25*H25,2)</f>
        <v>0</v>
      </c>
      <c r="J25" s="162"/>
      <c r="K25" s="161">
        <f>ROUND(E25*J25,2)</f>
        <v>0</v>
      </c>
      <c r="L25" s="161">
        <v>21</v>
      </c>
      <c r="M25" s="161">
        <f>G25*(1+L25/100)</f>
        <v>0</v>
      </c>
      <c r="N25" s="161">
        <v>0</v>
      </c>
      <c r="O25" s="161">
        <f>ROUND(E25*N25,2)</f>
        <v>0</v>
      </c>
      <c r="P25" s="161">
        <v>0.27</v>
      </c>
      <c r="Q25" s="161">
        <f>ROUND(E25*P25,2)</f>
        <v>6.48</v>
      </c>
      <c r="R25" s="161"/>
      <c r="S25" s="161" t="s">
        <v>113</v>
      </c>
      <c r="T25" s="161" t="s">
        <v>122</v>
      </c>
      <c r="U25" s="161">
        <v>0.123</v>
      </c>
      <c r="V25" s="161">
        <f>ROUND(E25*U25,2)</f>
        <v>2.95</v>
      </c>
      <c r="W25" s="161"/>
      <c r="X25" s="161" t="s">
        <v>115</v>
      </c>
      <c r="Y25" s="152"/>
      <c r="Z25" s="152"/>
      <c r="AA25" s="152"/>
      <c r="AB25" s="152"/>
      <c r="AC25" s="152"/>
      <c r="AD25" s="152"/>
      <c r="AE25" s="152"/>
      <c r="AF25" s="152"/>
      <c r="AG25" s="152" t="s">
        <v>116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12.75" outlineLevel="1">
      <c r="A26" s="159"/>
      <c r="B26" s="160"/>
      <c r="C26" s="192" t="s">
        <v>139</v>
      </c>
      <c r="D26" s="163"/>
      <c r="E26" s="164">
        <v>24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52"/>
      <c r="Z26" s="152"/>
      <c r="AA26" s="152"/>
      <c r="AB26" s="152"/>
      <c r="AC26" s="152"/>
      <c r="AD26" s="152"/>
      <c r="AE26" s="152"/>
      <c r="AF26" s="152"/>
      <c r="AG26" s="152" t="s">
        <v>118</v>
      </c>
      <c r="AH26" s="152">
        <v>0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22.5" outlineLevel="1">
      <c r="A27" s="176">
        <v>9</v>
      </c>
      <c r="B27" s="177" t="s">
        <v>140</v>
      </c>
      <c r="C27" s="191" t="s">
        <v>141</v>
      </c>
      <c r="D27" s="178" t="s">
        <v>142</v>
      </c>
      <c r="E27" s="179">
        <v>9.08</v>
      </c>
      <c r="F27" s="180"/>
      <c r="G27" s="181">
        <f>ROUND(E27*F27,2)</f>
        <v>0</v>
      </c>
      <c r="H27" s="162"/>
      <c r="I27" s="161">
        <f>ROUND(E27*H27,2)</f>
        <v>0</v>
      </c>
      <c r="J27" s="162"/>
      <c r="K27" s="161">
        <f>ROUND(E27*J27,2)</f>
        <v>0</v>
      </c>
      <c r="L27" s="161">
        <v>21</v>
      </c>
      <c r="M27" s="161">
        <f>G27*(1+L27/100)</f>
        <v>0</v>
      </c>
      <c r="N27" s="161">
        <v>0</v>
      </c>
      <c r="O27" s="161">
        <f>ROUND(E27*N27,2)</f>
        <v>0</v>
      </c>
      <c r="P27" s="161">
        <v>2.4</v>
      </c>
      <c r="Q27" s="161">
        <f>ROUND(E27*P27,2)</f>
        <v>21.79</v>
      </c>
      <c r="R27" s="161"/>
      <c r="S27" s="161" t="s">
        <v>113</v>
      </c>
      <c r="T27" s="161" t="s">
        <v>114</v>
      </c>
      <c r="U27" s="161">
        <v>16.54</v>
      </c>
      <c r="V27" s="161">
        <f>ROUND(E27*U27,2)</f>
        <v>150.18</v>
      </c>
      <c r="W27" s="161"/>
      <c r="X27" s="161" t="s">
        <v>115</v>
      </c>
      <c r="Y27" s="152"/>
      <c r="Z27" s="152"/>
      <c r="AA27" s="152"/>
      <c r="AB27" s="152"/>
      <c r="AC27" s="152"/>
      <c r="AD27" s="152"/>
      <c r="AE27" s="152"/>
      <c r="AF27" s="152"/>
      <c r="AG27" s="152" t="s">
        <v>116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22.5" outlineLevel="1">
      <c r="A28" s="159"/>
      <c r="B28" s="160"/>
      <c r="C28" s="192" t="s">
        <v>143</v>
      </c>
      <c r="D28" s="163"/>
      <c r="E28" s="164">
        <v>9.08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52"/>
      <c r="Z28" s="152"/>
      <c r="AA28" s="152"/>
      <c r="AB28" s="152"/>
      <c r="AC28" s="152"/>
      <c r="AD28" s="152"/>
      <c r="AE28" s="152"/>
      <c r="AF28" s="152"/>
      <c r="AG28" s="152" t="s">
        <v>118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12.75" outlineLevel="1">
      <c r="A29" s="176">
        <v>10</v>
      </c>
      <c r="B29" s="177" t="s">
        <v>144</v>
      </c>
      <c r="C29" s="191" t="s">
        <v>145</v>
      </c>
      <c r="D29" s="178" t="s">
        <v>142</v>
      </c>
      <c r="E29" s="179">
        <v>11.8</v>
      </c>
      <c r="F29" s="180"/>
      <c r="G29" s="181">
        <f>ROUND(E29*F29,2)</f>
        <v>0</v>
      </c>
      <c r="H29" s="162"/>
      <c r="I29" s="161">
        <f>ROUND(E29*H29,2)</f>
        <v>0</v>
      </c>
      <c r="J29" s="162"/>
      <c r="K29" s="161">
        <f>ROUND(E29*J29,2)</f>
        <v>0</v>
      </c>
      <c r="L29" s="161">
        <v>21</v>
      </c>
      <c r="M29" s="161">
        <f>G29*(1+L29/100)</f>
        <v>0</v>
      </c>
      <c r="N29" s="161">
        <v>0</v>
      </c>
      <c r="O29" s="161">
        <f>ROUND(E29*N29,2)</f>
        <v>0</v>
      </c>
      <c r="P29" s="161">
        <v>0</v>
      </c>
      <c r="Q29" s="161">
        <f>ROUND(E29*P29,2)</f>
        <v>0</v>
      </c>
      <c r="R29" s="161"/>
      <c r="S29" s="161" t="s">
        <v>113</v>
      </c>
      <c r="T29" s="161" t="s">
        <v>122</v>
      </c>
      <c r="U29" s="161">
        <v>0.0952</v>
      </c>
      <c r="V29" s="161">
        <f>ROUND(E29*U29,2)</f>
        <v>1.12</v>
      </c>
      <c r="W29" s="161"/>
      <c r="X29" s="161" t="s">
        <v>115</v>
      </c>
      <c r="Y29" s="152"/>
      <c r="Z29" s="152"/>
      <c r="AA29" s="152"/>
      <c r="AB29" s="152"/>
      <c r="AC29" s="152"/>
      <c r="AD29" s="152"/>
      <c r="AE29" s="152"/>
      <c r="AF29" s="152"/>
      <c r="AG29" s="152" t="s">
        <v>116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2.75" outlineLevel="1">
      <c r="A30" s="159"/>
      <c r="B30" s="160"/>
      <c r="C30" s="192" t="s">
        <v>146</v>
      </c>
      <c r="D30" s="163"/>
      <c r="E30" s="164">
        <v>11.8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52"/>
      <c r="Z30" s="152"/>
      <c r="AA30" s="152"/>
      <c r="AB30" s="152"/>
      <c r="AC30" s="152"/>
      <c r="AD30" s="152"/>
      <c r="AE30" s="152"/>
      <c r="AF30" s="152"/>
      <c r="AG30" s="152" t="s">
        <v>118</v>
      </c>
      <c r="AH30" s="152">
        <v>0</v>
      </c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12.75" outlineLevel="1">
      <c r="A31" s="176">
        <v>11</v>
      </c>
      <c r="B31" s="177" t="s">
        <v>147</v>
      </c>
      <c r="C31" s="191" t="s">
        <v>148</v>
      </c>
      <c r="D31" s="178" t="s">
        <v>142</v>
      </c>
      <c r="E31" s="179">
        <v>19.605</v>
      </c>
      <c r="F31" s="180"/>
      <c r="G31" s="181">
        <f>ROUND(E31*F31,2)</f>
        <v>0</v>
      </c>
      <c r="H31" s="162"/>
      <c r="I31" s="161">
        <f>ROUND(E31*H31,2)</f>
        <v>0</v>
      </c>
      <c r="J31" s="162"/>
      <c r="K31" s="161">
        <f>ROUND(E31*J31,2)</f>
        <v>0</v>
      </c>
      <c r="L31" s="161">
        <v>21</v>
      </c>
      <c r="M31" s="161">
        <f>G31*(1+L31/100)</f>
        <v>0</v>
      </c>
      <c r="N31" s="161">
        <v>0</v>
      </c>
      <c r="O31" s="161">
        <f>ROUND(E31*N31,2)</f>
        <v>0</v>
      </c>
      <c r="P31" s="161">
        <v>0</v>
      </c>
      <c r="Q31" s="161">
        <f>ROUND(E31*P31,2)</f>
        <v>0</v>
      </c>
      <c r="R31" s="161"/>
      <c r="S31" s="161" t="s">
        <v>113</v>
      </c>
      <c r="T31" s="161" t="s">
        <v>122</v>
      </c>
      <c r="U31" s="161">
        <v>0.368</v>
      </c>
      <c r="V31" s="161">
        <f>ROUND(E31*U31,2)</f>
        <v>7.21</v>
      </c>
      <c r="W31" s="161"/>
      <c r="X31" s="161" t="s">
        <v>115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116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22.5" outlineLevel="1">
      <c r="A32" s="159"/>
      <c r="B32" s="160"/>
      <c r="C32" s="192" t="s">
        <v>149</v>
      </c>
      <c r="D32" s="163"/>
      <c r="E32" s="164">
        <v>13.62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52"/>
      <c r="Z32" s="152"/>
      <c r="AA32" s="152"/>
      <c r="AB32" s="152"/>
      <c r="AC32" s="152"/>
      <c r="AD32" s="152"/>
      <c r="AE32" s="152"/>
      <c r="AF32" s="152"/>
      <c r="AG32" s="152" t="s">
        <v>118</v>
      </c>
      <c r="AH32" s="152">
        <v>0</v>
      </c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2.75" outlineLevel="1">
      <c r="A33" s="159"/>
      <c r="B33" s="160"/>
      <c r="C33" s="192" t="s">
        <v>150</v>
      </c>
      <c r="D33" s="163"/>
      <c r="E33" s="164">
        <v>5.985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52"/>
      <c r="Z33" s="152"/>
      <c r="AA33" s="152"/>
      <c r="AB33" s="152"/>
      <c r="AC33" s="152"/>
      <c r="AD33" s="152"/>
      <c r="AE33" s="152"/>
      <c r="AF33" s="152"/>
      <c r="AG33" s="152" t="s">
        <v>118</v>
      </c>
      <c r="AH33" s="152">
        <v>0</v>
      </c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76">
        <v>12</v>
      </c>
      <c r="B34" s="177" t="s">
        <v>151</v>
      </c>
      <c r="C34" s="191" t="s">
        <v>152</v>
      </c>
      <c r="D34" s="178" t="s">
        <v>142</v>
      </c>
      <c r="E34" s="179">
        <v>19.605</v>
      </c>
      <c r="F34" s="180"/>
      <c r="G34" s="181">
        <f>ROUND(E34*F34,2)</f>
        <v>0</v>
      </c>
      <c r="H34" s="162"/>
      <c r="I34" s="161">
        <f>ROUND(E34*H34,2)</f>
        <v>0</v>
      </c>
      <c r="J34" s="162"/>
      <c r="K34" s="161">
        <f>ROUND(E34*J34,2)</f>
        <v>0</v>
      </c>
      <c r="L34" s="161">
        <v>21</v>
      </c>
      <c r="M34" s="161">
        <f>G34*(1+L34/100)</f>
        <v>0</v>
      </c>
      <c r="N34" s="161">
        <v>0</v>
      </c>
      <c r="O34" s="161">
        <f>ROUND(E34*N34,2)</f>
        <v>0</v>
      </c>
      <c r="P34" s="161">
        <v>0</v>
      </c>
      <c r="Q34" s="161">
        <f>ROUND(E34*P34,2)</f>
        <v>0</v>
      </c>
      <c r="R34" s="161"/>
      <c r="S34" s="161" t="s">
        <v>113</v>
      </c>
      <c r="T34" s="161" t="s">
        <v>122</v>
      </c>
      <c r="U34" s="161">
        <v>0.058</v>
      </c>
      <c r="V34" s="161">
        <f>ROUND(E34*U34,2)</f>
        <v>1.14</v>
      </c>
      <c r="W34" s="161"/>
      <c r="X34" s="161" t="s">
        <v>115</v>
      </c>
      <c r="Y34" s="152"/>
      <c r="Z34" s="152"/>
      <c r="AA34" s="152"/>
      <c r="AB34" s="152"/>
      <c r="AC34" s="152"/>
      <c r="AD34" s="152"/>
      <c r="AE34" s="152"/>
      <c r="AF34" s="152"/>
      <c r="AG34" s="152" t="s">
        <v>116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59"/>
      <c r="B35" s="160"/>
      <c r="C35" s="192" t="s">
        <v>153</v>
      </c>
      <c r="D35" s="163"/>
      <c r="E35" s="164">
        <v>19.605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52"/>
      <c r="Z35" s="152"/>
      <c r="AA35" s="152"/>
      <c r="AB35" s="152"/>
      <c r="AC35" s="152"/>
      <c r="AD35" s="152"/>
      <c r="AE35" s="152"/>
      <c r="AF35" s="152"/>
      <c r="AG35" s="152" t="s">
        <v>118</v>
      </c>
      <c r="AH35" s="152">
        <v>5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76">
        <v>13</v>
      </c>
      <c r="B36" s="177" t="s">
        <v>154</v>
      </c>
      <c r="C36" s="191" t="s">
        <v>155</v>
      </c>
      <c r="D36" s="178" t="s">
        <v>142</v>
      </c>
      <c r="E36" s="179">
        <v>0.18</v>
      </c>
      <c r="F36" s="180"/>
      <c r="G36" s="181">
        <f>ROUND(E36*F36,2)</f>
        <v>0</v>
      </c>
      <c r="H36" s="162"/>
      <c r="I36" s="161">
        <f>ROUND(E36*H36,2)</f>
        <v>0</v>
      </c>
      <c r="J36" s="162"/>
      <c r="K36" s="161">
        <f>ROUND(E36*J36,2)</f>
        <v>0</v>
      </c>
      <c r="L36" s="161">
        <v>21</v>
      </c>
      <c r="M36" s="161">
        <f>G36*(1+L36/100)</f>
        <v>0</v>
      </c>
      <c r="N36" s="161">
        <v>0</v>
      </c>
      <c r="O36" s="161">
        <f>ROUND(E36*N36,2)</f>
        <v>0</v>
      </c>
      <c r="P36" s="161">
        <v>0</v>
      </c>
      <c r="Q36" s="161">
        <f>ROUND(E36*P36,2)</f>
        <v>0</v>
      </c>
      <c r="R36" s="161"/>
      <c r="S36" s="161" t="s">
        <v>113</v>
      </c>
      <c r="T36" s="161" t="s">
        <v>114</v>
      </c>
      <c r="U36" s="161">
        <v>1.763</v>
      </c>
      <c r="V36" s="161">
        <f>ROUND(E36*U36,2)</f>
        <v>0.32</v>
      </c>
      <c r="W36" s="161"/>
      <c r="X36" s="161" t="s">
        <v>115</v>
      </c>
      <c r="Y36" s="152"/>
      <c r="Z36" s="152"/>
      <c r="AA36" s="152"/>
      <c r="AB36" s="152"/>
      <c r="AC36" s="152"/>
      <c r="AD36" s="152"/>
      <c r="AE36" s="152"/>
      <c r="AF36" s="152"/>
      <c r="AG36" s="152" t="s">
        <v>116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12.75" outlineLevel="1">
      <c r="A37" s="159"/>
      <c r="B37" s="160"/>
      <c r="C37" s="192" t="s">
        <v>156</v>
      </c>
      <c r="D37" s="163"/>
      <c r="E37" s="164">
        <v>0.18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52"/>
      <c r="Z37" s="152"/>
      <c r="AA37" s="152"/>
      <c r="AB37" s="152"/>
      <c r="AC37" s="152"/>
      <c r="AD37" s="152"/>
      <c r="AE37" s="152"/>
      <c r="AF37" s="152"/>
      <c r="AG37" s="152" t="s">
        <v>118</v>
      </c>
      <c r="AH37" s="152">
        <v>5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76">
        <v>14</v>
      </c>
      <c r="B38" s="177" t="s">
        <v>157</v>
      </c>
      <c r="C38" s="191" t="s">
        <v>158</v>
      </c>
      <c r="D38" s="178" t="s">
        <v>142</v>
      </c>
      <c r="E38" s="179">
        <v>0.18</v>
      </c>
      <c r="F38" s="180"/>
      <c r="G38" s="181">
        <f>ROUND(E38*F38,2)</f>
        <v>0</v>
      </c>
      <c r="H38" s="162"/>
      <c r="I38" s="161">
        <f>ROUND(E38*H38,2)</f>
        <v>0</v>
      </c>
      <c r="J38" s="162"/>
      <c r="K38" s="161">
        <f>ROUND(E38*J38,2)</f>
        <v>0</v>
      </c>
      <c r="L38" s="161">
        <v>21</v>
      </c>
      <c r="M38" s="161">
        <f>G38*(1+L38/100)</f>
        <v>0</v>
      </c>
      <c r="N38" s="161">
        <v>0</v>
      </c>
      <c r="O38" s="161">
        <f>ROUND(E38*N38,2)</f>
        <v>0</v>
      </c>
      <c r="P38" s="161">
        <v>0</v>
      </c>
      <c r="Q38" s="161">
        <f>ROUND(E38*P38,2)</f>
        <v>0</v>
      </c>
      <c r="R38" s="161"/>
      <c r="S38" s="161" t="s">
        <v>113</v>
      </c>
      <c r="T38" s="161" t="s">
        <v>114</v>
      </c>
      <c r="U38" s="161">
        <v>3.131</v>
      </c>
      <c r="V38" s="161">
        <f>ROUND(E38*U38,2)</f>
        <v>0.56</v>
      </c>
      <c r="W38" s="161"/>
      <c r="X38" s="161" t="s">
        <v>115</v>
      </c>
      <c r="Y38" s="152"/>
      <c r="Z38" s="152"/>
      <c r="AA38" s="152"/>
      <c r="AB38" s="152"/>
      <c r="AC38" s="152"/>
      <c r="AD38" s="152"/>
      <c r="AE38" s="152"/>
      <c r="AF38" s="152"/>
      <c r="AG38" s="152" t="s">
        <v>116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59"/>
      <c r="B39" s="160"/>
      <c r="C39" s="192" t="s">
        <v>159</v>
      </c>
      <c r="D39" s="163"/>
      <c r="E39" s="164">
        <v>0.18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52"/>
      <c r="Z39" s="152"/>
      <c r="AA39" s="152"/>
      <c r="AB39" s="152"/>
      <c r="AC39" s="152"/>
      <c r="AD39" s="152"/>
      <c r="AE39" s="152"/>
      <c r="AF39" s="152"/>
      <c r="AG39" s="152" t="s">
        <v>118</v>
      </c>
      <c r="AH39" s="152">
        <v>0</v>
      </c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76">
        <v>15</v>
      </c>
      <c r="B40" s="177" t="s">
        <v>160</v>
      </c>
      <c r="C40" s="191" t="s">
        <v>161</v>
      </c>
      <c r="D40" s="178" t="s">
        <v>142</v>
      </c>
      <c r="E40" s="179">
        <v>0.18</v>
      </c>
      <c r="F40" s="180"/>
      <c r="G40" s="181">
        <f>ROUND(E40*F40,2)</f>
        <v>0</v>
      </c>
      <c r="H40" s="162"/>
      <c r="I40" s="161">
        <f>ROUND(E40*H40,2)</f>
        <v>0</v>
      </c>
      <c r="J40" s="162"/>
      <c r="K40" s="161">
        <f>ROUND(E40*J40,2)</f>
        <v>0</v>
      </c>
      <c r="L40" s="161">
        <v>21</v>
      </c>
      <c r="M40" s="161">
        <f>G40*(1+L40/100)</f>
        <v>0</v>
      </c>
      <c r="N40" s="161">
        <v>0</v>
      </c>
      <c r="O40" s="161">
        <f>ROUND(E40*N40,2)</f>
        <v>0</v>
      </c>
      <c r="P40" s="161">
        <v>0</v>
      </c>
      <c r="Q40" s="161">
        <f>ROUND(E40*P40,2)</f>
        <v>0</v>
      </c>
      <c r="R40" s="161"/>
      <c r="S40" s="161" t="s">
        <v>113</v>
      </c>
      <c r="T40" s="161" t="s">
        <v>114</v>
      </c>
      <c r="U40" s="161">
        <v>0.474</v>
      </c>
      <c r="V40" s="161">
        <f>ROUND(E40*U40,2)</f>
        <v>0.09</v>
      </c>
      <c r="W40" s="161"/>
      <c r="X40" s="161" t="s">
        <v>115</v>
      </c>
      <c r="Y40" s="152"/>
      <c r="Z40" s="152"/>
      <c r="AA40" s="152"/>
      <c r="AB40" s="152"/>
      <c r="AC40" s="152"/>
      <c r="AD40" s="152"/>
      <c r="AE40" s="152"/>
      <c r="AF40" s="152"/>
      <c r="AG40" s="152" t="s">
        <v>116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59"/>
      <c r="B41" s="160"/>
      <c r="C41" s="192" t="s">
        <v>156</v>
      </c>
      <c r="D41" s="163"/>
      <c r="E41" s="164">
        <v>0.18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52"/>
      <c r="Z41" s="152"/>
      <c r="AA41" s="152"/>
      <c r="AB41" s="152"/>
      <c r="AC41" s="152"/>
      <c r="AD41" s="152"/>
      <c r="AE41" s="152"/>
      <c r="AF41" s="152"/>
      <c r="AG41" s="152" t="s">
        <v>118</v>
      </c>
      <c r="AH41" s="152">
        <v>5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12.75" outlineLevel="1">
      <c r="A42" s="176">
        <v>16</v>
      </c>
      <c r="B42" s="177" t="s">
        <v>162</v>
      </c>
      <c r="C42" s="191" t="s">
        <v>163</v>
      </c>
      <c r="D42" s="178" t="s">
        <v>142</v>
      </c>
      <c r="E42" s="179">
        <v>11.8</v>
      </c>
      <c r="F42" s="180"/>
      <c r="G42" s="181">
        <f>ROUND(E42*F42,2)</f>
        <v>0</v>
      </c>
      <c r="H42" s="162"/>
      <c r="I42" s="161">
        <f>ROUND(E42*H42,2)</f>
        <v>0</v>
      </c>
      <c r="J42" s="162"/>
      <c r="K42" s="161">
        <f>ROUND(E42*J42,2)</f>
        <v>0</v>
      </c>
      <c r="L42" s="161">
        <v>21</v>
      </c>
      <c r="M42" s="161">
        <f>G42*(1+L42/100)</f>
        <v>0</v>
      </c>
      <c r="N42" s="161">
        <v>0</v>
      </c>
      <c r="O42" s="161">
        <f>ROUND(E42*N42,2)</f>
        <v>0</v>
      </c>
      <c r="P42" s="161">
        <v>0</v>
      </c>
      <c r="Q42" s="161">
        <f>ROUND(E42*P42,2)</f>
        <v>0</v>
      </c>
      <c r="R42" s="161"/>
      <c r="S42" s="161" t="s">
        <v>113</v>
      </c>
      <c r="T42" s="161" t="s">
        <v>122</v>
      </c>
      <c r="U42" s="161">
        <v>0.074</v>
      </c>
      <c r="V42" s="161">
        <f>ROUND(E42*U42,2)</f>
        <v>0.87</v>
      </c>
      <c r="W42" s="161"/>
      <c r="X42" s="161" t="s">
        <v>115</v>
      </c>
      <c r="Y42" s="152"/>
      <c r="Z42" s="152"/>
      <c r="AA42" s="152"/>
      <c r="AB42" s="152"/>
      <c r="AC42" s="152"/>
      <c r="AD42" s="152"/>
      <c r="AE42" s="152"/>
      <c r="AF42" s="152"/>
      <c r="AG42" s="152" t="s">
        <v>116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12.75" outlineLevel="1">
      <c r="A43" s="159"/>
      <c r="B43" s="160"/>
      <c r="C43" s="192" t="s">
        <v>146</v>
      </c>
      <c r="D43" s="163"/>
      <c r="E43" s="164">
        <v>11.8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52"/>
      <c r="Z43" s="152"/>
      <c r="AA43" s="152"/>
      <c r="AB43" s="152"/>
      <c r="AC43" s="152"/>
      <c r="AD43" s="152"/>
      <c r="AE43" s="152"/>
      <c r="AF43" s="152"/>
      <c r="AG43" s="152" t="s">
        <v>118</v>
      </c>
      <c r="AH43" s="152">
        <v>0</v>
      </c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>
      <c r="A44" s="176">
        <v>17</v>
      </c>
      <c r="B44" s="177" t="s">
        <v>164</v>
      </c>
      <c r="C44" s="191" t="s">
        <v>165</v>
      </c>
      <c r="D44" s="178" t="s">
        <v>142</v>
      </c>
      <c r="E44" s="179">
        <v>19.785</v>
      </c>
      <c r="F44" s="180"/>
      <c r="G44" s="181">
        <f>ROUND(E44*F44,2)</f>
        <v>0</v>
      </c>
      <c r="H44" s="162"/>
      <c r="I44" s="161">
        <f>ROUND(E44*H44,2)</f>
        <v>0</v>
      </c>
      <c r="J44" s="162"/>
      <c r="K44" s="161">
        <f>ROUND(E44*J44,2)</f>
        <v>0</v>
      </c>
      <c r="L44" s="161">
        <v>21</v>
      </c>
      <c r="M44" s="161">
        <f>G44*(1+L44/100)</f>
        <v>0</v>
      </c>
      <c r="N44" s="161">
        <v>0</v>
      </c>
      <c r="O44" s="161">
        <f>ROUND(E44*N44,2)</f>
        <v>0</v>
      </c>
      <c r="P44" s="161">
        <v>0</v>
      </c>
      <c r="Q44" s="161">
        <f>ROUND(E44*P44,2)</f>
        <v>0</v>
      </c>
      <c r="R44" s="161"/>
      <c r="S44" s="161" t="s">
        <v>113</v>
      </c>
      <c r="T44" s="161" t="s">
        <v>114</v>
      </c>
      <c r="U44" s="161">
        <v>0.011</v>
      </c>
      <c r="V44" s="161">
        <f>ROUND(E44*U44,2)</f>
        <v>0.22</v>
      </c>
      <c r="W44" s="161"/>
      <c r="X44" s="161" t="s">
        <v>115</v>
      </c>
      <c r="Y44" s="152"/>
      <c r="Z44" s="152"/>
      <c r="AA44" s="152"/>
      <c r="AB44" s="152"/>
      <c r="AC44" s="152"/>
      <c r="AD44" s="152"/>
      <c r="AE44" s="152"/>
      <c r="AF44" s="152"/>
      <c r="AG44" s="152" t="s">
        <v>116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12.75" outlineLevel="1">
      <c r="A45" s="159"/>
      <c r="B45" s="160"/>
      <c r="C45" s="192" t="s">
        <v>159</v>
      </c>
      <c r="D45" s="163"/>
      <c r="E45" s="164">
        <v>0.18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52"/>
      <c r="Z45" s="152"/>
      <c r="AA45" s="152"/>
      <c r="AB45" s="152"/>
      <c r="AC45" s="152"/>
      <c r="AD45" s="152"/>
      <c r="AE45" s="152"/>
      <c r="AF45" s="152"/>
      <c r="AG45" s="152" t="s">
        <v>118</v>
      </c>
      <c r="AH45" s="152">
        <v>0</v>
      </c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>
      <c r="A46" s="159"/>
      <c r="B46" s="160"/>
      <c r="C46" s="192" t="s">
        <v>149</v>
      </c>
      <c r="D46" s="163"/>
      <c r="E46" s="164">
        <v>13.62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52"/>
      <c r="Z46" s="152"/>
      <c r="AA46" s="152"/>
      <c r="AB46" s="152"/>
      <c r="AC46" s="152"/>
      <c r="AD46" s="152"/>
      <c r="AE46" s="152"/>
      <c r="AF46" s="152"/>
      <c r="AG46" s="152" t="s">
        <v>118</v>
      </c>
      <c r="AH46" s="152">
        <v>0</v>
      </c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12.75" outlineLevel="1">
      <c r="A47" s="159"/>
      <c r="B47" s="160"/>
      <c r="C47" s="192" t="s">
        <v>150</v>
      </c>
      <c r="D47" s="163"/>
      <c r="E47" s="164">
        <v>5.985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52"/>
      <c r="Z47" s="152"/>
      <c r="AA47" s="152"/>
      <c r="AB47" s="152"/>
      <c r="AC47" s="152"/>
      <c r="AD47" s="152"/>
      <c r="AE47" s="152"/>
      <c r="AF47" s="152"/>
      <c r="AG47" s="152" t="s">
        <v>118</v>
      </c>
      <c r="AH47" s="152">
        <v>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12.75" outlineLevel="1">
      <c r="A48" s="176">
        <v>18</v>
      </c>
      <c r="B48" s="177" t="s">
        <v>166</v>
      </c>
      <c r="C48" s="191" t="s">
        <v>167</v>
      </c>
      <c r="D48" s="178" t="s">
        <v>142</v>
      </c>
      <c r="E48" s="179">
        <v>395.7</v>
      </c>
      <c r="F48" s="180"/>
      <c r="G48" s="181">
        <f>ROUND(E48*F48,2)</f>
        <v>0</v>
      </c>
      <c r="H48" s="162"/>
      <c r="I48" s="161">
        <f>ROUND(E48*H48,2)</f>
        <v>0</v>
      </c>
      <c r="J48" s="162"/>
      <c r="K48" s="161">
        <f>ROUND(E48*J48,2)</f>
        <v>0</v>
      </c>
      <c r="L48" s="161">
        <v>21</v>
      </c>
      <c r="M48" s="161">
        <f>G48*(1+L48/100)</f>
        <v>0</v>
      </c>
      <c r="N48" s="161">
        <v>0</v>
      </c>
      <c r="O48" s="161">
        <f>ROUND(E48*N48,2)</f>
        <v>0</v>
      </c>
      <c r="P48" s="161">
        <v>0</v>
      </c>
      <c r="Q48" s="161">
        <f>ROUND(E48*P48,2)</f>
        <v>0</v>
      </c>
      <c r="R48" s="161"/>
      <c r="S48" s="161" t="s">
        <v>113</v>
      </c>
      <c r="T48" s="161" t="s">
        <v>114</v>
      </c>
      <c r="U48" s="161">
        <v>0</v>
      </c>
      <c r="V48" s="161">
        <f>ROUND(E48*U48,2)</f>
        <v>0</v>
      </c>
      <c r="W48" s="161"/>
      <c r="X48" s="161" t="s">
        <v>115</v>
      </c>
      <c r="Y48" s="152"/>
      <c r="Z48" s="152"/>
      <c r="AA48" s="152"/>
      <c r="AB48" s="152"/>
      <c r="AC48" s="152"/>
      <c r="AD48" s="152"/>
      <c r="AE48" s="152"/>
      <c r="AF48" s="152"/>
      <c r="AG48" s="152" t="s">
        <v>116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12.75" outlineLevel="1">
      <c r="A49" s="159"/>
      <c r="B49" s="160"/>
      <c r="C49" s="193" t="s">
        <v>168</v>
      </c>
      <c r="D49" s="165"/>
      <c r="E49" s="166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52"/>
      <c r="Z49" s="152"/>
      <c r="AA49" s="152"/>
      <c r="AB49" s="152"/>
      <c r="AC49" s="152"/>
      <c r="AD49" s="152"/>
      <c r="AE49" s="152"/>
      <c r="AF49" s="152"/>
      <c r="AG49" s="152" t="s">
        <v>118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12.75" outlineLevel="1">
      <c r="A50" s="159"/>
      <c r="B50" s="160"/>
      <c r="C50" s="194" t="s">
        <v>169</v>
      </c>
      <c r="D50" s="165"/>
      <c r="E50" s="166">
        <v>0.18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52"/>
      <c r="Z50" s="152"/>
      <c r="AA50" s="152"/>
      <c r="AB50" s="152"/>
      <c r="AC50" s="152"/>
      <c r="AD50" s="152"/>
      <c r="AE50" s="152"/>
      <c r="AF50" s="152"/>
      <c r="AG50" s="152" t="s">
        <v>118</v>
      </c>
      <c r="AH50" s="152">
        <v>2</v>
      </c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12.75" outlineLevel="1">
      <c r="A51" s="159"/>
      <c r="B51" s="160"/>
      <c r="C51" s="194" t="s">
        <v>170</v>
      </c>
      <c r="D51" s="165"/>
      <c r="E51" s="166">
        <v>5.985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52"/>
      <c r="Z51" s="152"/>
      <c r="AA51" s="152"/>
      <c r="AB51" s="152"/>
      <c r="AC51" s="152"/>
      <c r="AD51" s="152"/>
      <c r="AE51" s="152"/>
      <c r="AF51" s="152"/>
      <c r="AG51" s="152" t="s">
        <v>118</v>
      </c>
      <c r="AH51" s="152">
        <v>2</v>
      </c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22.5" outlineLevel="1">
      <c r="A52" s="159"/>
      <c r="B52" s="160"/>
      <c r="C52" s="194" t="s">
        <v>171</v>
      </c>
      <c r="D52" s="165"/>
      <c r="E52" s="166">
        <v>13.62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52"/>
      <c r="Z52" s="152"/>
      <c r="AA52" s="152"/>
      <c r="AB52" s="152"/>
      <c r="AC52" s="152"/>
      <c r="AD52" s="152"/>
      <c r="AE52" s="152"/>
      <c r="AF52" s="152"/>
      <c r="AG52" s="152" t="s">
        <v>118</v>
      </c>
      <c r="AH52" s="152">
        <v>2</v>
      </c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12.75" outlineLevel="1">
      <c r="A53" s="159"/>
      <c r="B53" s="160"/>
      <c r="C53" s="195" t="s">
        <v>172</v>
      </c>
      <c r="D53" s="167"/>
      <c r="E53" s="168">
        <v>19.785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52"/>
      <c r="Z53" s="152"/>
      <c r="AA53" s="152"/>
      <c r="AB53" s="152"/>
      <c r="AC53" s="152"/>
      <c r="AD53" s="152"/>
      <c r="AE53" s="152"/>
      <c r="AF53" s="152"/>
      <c r="AG53" s="152" t="s">
        <v>118</v>
      </c>
      <c r="AH53" s="152">
        <v>3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59"/>
      <c r="B54" s="160"/>
      <c r="C54" s="193" t="s">
        <v>173</v>
      </c>
      <c r="D54" s="165"/>
      <c r="E54" s="166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52"/>
      <c r="Z54" s="152"/>
      <c r="AA54" s="152"/>
      <c r="AB54" s="152"/>
      <c r="AC54" s="152"/>
      <c r="AD54" s="152"/>
      <c r="AE54" s="152"/>
      <c r="AF54" s="152"/>
      <c r="AG54" s="152" t="s">
        <v>118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12.75" outlineLevel="1">
      <c r="A55" s="159"/>
      <c r="B55" s="160"/>
      <c r="C55" s="192" t="s">
        <v>174</v>
      </c>
      <c r="D55" s="163"/>
      <c r="E55" s="164">
        <v>395.7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52"/>
      <c r="Z55" s="152"/>
      <c r="AA55" s="152"/>
      <c r="AB55" s="152"/>
      <c r="AC55" s="152"/>
      <c r="AD55" s="152"/>
      <c r="AE55" s="152"/>
      <c r="AF55" s="152"/>
      <c r="AG55" s="152" t="s">
        <v>118</v>
      </c>
      <c r="AH55" s="152">
        <v>0</v>
      </c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76">
        <v>19</v>
      </c>
      <c r="B56" s="177" t="s">
        <v>175</v>
      </c>
      <c r="C56" s="191" t="s">
        <v>176</v>
      </c>
      <c r="D56" s="178" t="s">
        <v>177</v>
      </c>
      <c r="E56" s="179">
        <v>0.5</v>
      </c>
      <c r="F56" s="180"/>
      <c r="G56" s="181">
        <f>ROUND(E56*F56,2)</f>
        <v>0</v>
      </c>
      <c r="H56" s="162"/>
      <c r="I56" s="161">
        <f>ROUND(E56*H56,2)</f>
        <v>0</v>
      </c>
      <c r="J56" s="162"/>
      <c r="K56" s="161">
        <f>ROUND(E56*J56,2)</f>
        <v>0</v>
      </c>
      <c r="L56" s="161">
        <v>21</v>
      </c>
      <c r="M56" s="161">
        <f>G56*(1+L56/100)</f>
        <v>0</v>
      </c>
      <c r="N56" s="161">
        <v>0</v>
      </c>
      <c r="O56" s="161">
        <f>ROUND(E56*N56,2)</f>
        <v>0</v>
      </c>
      <c r="P56" s="161">
        <v>0</v>
      </c>
      <c r="Q56" s="161">
        <f>ROUND(E56*P56,2)</f>
        <v>0</v>
      </c>
      <c r="R56" s="161"/>
      <c r="S56" s="161" t="s">
        <v>113</v>
      </c>
      <c r="T56" s="161" t="s">
        <v>122</v>
      </c>
      <c r="U56" s="161">
        <v>0</v>
      </c>
      <c r="V56" s="161">
        <f>ROUND(E56*U56,2)</f>
        <v>0</v>
      </c>
      <c r="W56" s="161"/>
      <c r="X56" s="161" t="s">
        <v>115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116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12.75" outlineLevel="1">
      <c r="A57" s="159"/>
      <c r="B57" s="160"/>
      <c r="C57" s="192" t="s">
        <v>178</v>
      </c>
      <c r="D57" s="163"/>
      <c r="E57" s="164">
        <v>0.5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52"/>
      <c r="Z57" s="152"/>
      <c r="AA57" s="152"/>
      <c r="AB57" s="152"/>
      <c r="AC57" s="152"/>
      <c r="AD57" s="152"/>
      <c r="AE57" s="152"/>
      <c r="AF57" s="152"/>
      <c r="AG57" s="152" t="s">
        <v>118</v>
      </c>
      <c r="AH57" s="152">
        <v>0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12.75" outlineLevel="1">
      <c r="A58" s="176">
        <v>20</v>
      </c>
      <c r="B58" s="177" t="s">
        <v>179</v>
      </c>
      <c r="C58" s="191" t="s">
        <v>180</v>
      </c>
      <c r="D58" s="178" t="s">
        <v>142</v>
      </c>
      <c r="E58" s="179">
        <v>11.8</v>
      </c>
      <c r="F58" s="180"/>
      <c r="G58" s="181">
        <f>ROUND(E58*F58,2)</f>
        <v>0</v>
      </c>
      <c r="H58" s="162"/>
      <c r="I58" s="161">
        <f>ROUND(E58*H58,2)</f>
        <v>0</v>
      </c>
      <c r="J58" s="162"/>
      <c r="K58" s="161">
        <f>ROUND(E58*J58,2)</f>
        <v>0</v>
      </c>
      <c r="L58" s="161">
        <v>21</v>
      </c>
      <c r="M58" s="161">
        <f>G58*(1+L58/100)</f>
        <v>0</v>
      </c>
      <c r="N58" s="161">
        <v>0</v>
      </c>
      <c r="O58" s="161">
        <f>ROUND(E58*N58,2)</f>
        <v>0</v>
      </c>
      <c r="P58" s="161">
        <v>0</v>
      </c>
      <c r="Q58" s="161">
        <f>ROUND(E58*P58,2)</f>
        <v>0</v>
      </c>
      <c r="R58" s="161"/>
      <c r="S58" s="161" t="s">
        <v>113</v>
      </c>
      <c r="T58" s="161" t="s">
        <v>114</v>
      </c>
      <c r="U58" s="161">
        <v>0.652</v>
      </c>
      <c r="V58" s="161">
        <f>ROUND(E58*U58,2)</f>
        <v>7.69</v>
      </c>
      <c r="W58" s="161"/>
      <c r="X58" s="161" t="s">
        <v>115</v>
      </c>
      <c r="Y58" s="152"/>
      <c r="Z58" s="152"/>
      <c r="AA58" s="152"/>
      <c r="AB58" s="152"/>
      <c r="AC58" s="152"/>
      <c r="AD58" s="152"/>
      <c r="AE58" s="152"/>
      <c r="AF58" s="152"/>
      <c r="AG58" s="152" t="s">
        <v>116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12.75" outlineLevel="1">
      <c r="A59" s="159"/>
      <c r="B59" s="160"/>
      <c r="C59" s="192" t="s">
        <v>146</v>
      </c>
      <c r="D59" s="163"/>
      <c r="E59" s="164">
        <v>11.8</v>
      </c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52"/>
      <c r="Z59" s="152"/>
      <c r="AA59" s="152"/>
      <c r="AB59" s="152"/>
      <c r="AC59" s="152"/>
      <c r="AD59" s="152"/>
      <c r="AE59" s="152"/>
      <c r="AF59" s="152"/>
      <c r="AG59" s="152" t="s">
        <v>118</v>
      </c>
      <c r="AH59" s="152">
        <v>0</v>
      </c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76">
        <v>21</v>
      </c>
      <c r="B60" s="177" t="s">
        <v>181</v>
      </c>
      <c r="C60" s="191" t="s">
        <v>182</v>
      </c>
      <c r="D60" s="178" t="s">
        <v>142</v>
      </c>
      <c r="E60" s="179">
        <v>31.585</v>
      </c>
      <c r="F60" s="180"/>
      <c r="G60" s="181">
        <f>ROUND(E60*F60,2)</f>
        <v>0</v>
      </c>
      <c r="H60" s="162"/>
      <c r="I60" s="161">
        <f>ROUND(E60*H60,2)</f>
        <v>0</v>
      </c>
      <c r="J60" s="162"/>
      <c r="K60" s="161">
        <f>ROUND(E60*J60,2)</f>
        <v>0</v>
      </c>
      <c r="L60" s="161">
        <v>21</v>
      </c>
      <c r="M60" s="161">
        <f>G60*(1+L60/100)</f>
        <v>0</v>
      </c>
      <c r="N60" s="161">
        <v>0</v>
      </c>
      <c r="O60" s="161">
        <f>ROUND(E60*N60,2)</f>
        <v>0</v>
      </c>
      <c r="P60" s="161">
        <v>0</v>
      </c>
      <c r="Q60" s="161">
        <f>ROUND(E60*P60,2)</f>
        <v>0</v>
      </c>
      <c r="R60" s="161"/>
      <c r="S60" s="161" t="s">
        <v>113</v>
      </c>
      <c r="T60" s="161" t="s">
        <v>122</v>
      </c>
      <c r="U60" s="161">
        <v>0.009</v>
      </c>
      <c r="V60" s="161">
        <f>ROUND(E60*U60,2)</f>
        <v>0.28</v>
      </c>
      <c r="W60" s="161"/>
      <c r="X60" s="161" t="s">
        <v>115</v>
      </c>
      <c r="Y60" s="152"/>
      <c r="Z60" s="152"/>
      <c r="AA60" s="152"/>
      <c r="AB60" s="152"/>
      <c r="AC60" s="152"/>
      <c r="AD60" s="152"/>
      <c r="AE60" s="152"/>
      <c r="AF60" s="152"/>
      <c r="AG60" s="152" t="s">
        <v>116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12.75" outlineLevel="1">
      <c r="A61" s="159"/>
      <c r="B61" s="160"/>
      <c r="C61" s="192" t="s">
        <v>146</v>
      </c>
      <c r="D61" s="163"/>
      <c r="E61" s="164">
        <v>11.8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52"/>
      <c r="Z61" s="152"/>
      <c r="AA61" s="152"/>
      <c r="AB61" s="152"/>
      <c r="AC61" s="152"/>
      <c r="AD61" s="152"/>
      <c r="AE61" s="152"/>
      <c r="AF61" s="152"/>
      <c r="AG61" s="152" t="s">
        <v>118</v>
      </c>
      <c r="AH61" s="152">
        <v>0</v>
      </c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22.5" outlineLevel="1">
      <c r="A62" s="159"/>
      <c r="B62" s="160"/>
      <c r="C62" s="192" t="s">
        <v>149</v>
      </c>
      <c r="D62" s="163"/>
      <c r="E62" s="164">
        <v>13.62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52"/>
      <c r="Z62" s="152"/>
      <c r="AA62" s="152"/>
      <c r="AB62" s="152"/>
      <c r="AC62" s="152"/>
      <c r="AD62" s="152"/>
      <c r="AE62" s="152"/>
      <c r="AF62" s="152"/>
      <c r="AG62" s="152" t="s">
        <v>118</v>
      </c>
      <c r="AH62" s="152">
        <v>0</v>
      </c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12.75" outlineLevel="1">
      <c r="A63" s="159"/>
      <c r="B63" s="160"/>
      <c r="C63" s="192" t="s">
        <v>159</v>
      </c>
      <c r="D63" s="163"/>
      <c r="E63" s="164">
        <v>0.18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52"/>
      <c r="Z63" s="152"/>
      <c r="AA63" s="152"/>
      <c r="AB63" s="152"/>
      <c r="AC63" s="152"/>
      <c r="AD63" s="152"/>
      <c r="AE63" s="152"/>
      <c r="AF63" s="152"/>
      <c r="AG63" s="152" t="s">
        <v>118</v>
      </c>
      <c r="AH63" s="152">
        <v>0</v>
      </c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59"/>
      <c r="B64" s="160"/>
      <c r="C64" s="192" t="s">
        <v>150</v>
      </c>
      <c r="D64" s="163"/>
      <c r="E64" s="164">
        <v>5.985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52"/>
      <c r="Z64" s="152"/>
      <c r="AA64" s="152"/>
      <c r="AB64" s="152"/>
      <c r="AC64" s="152"/>
      <c r="AD64" s="152"/>
      <c r="AE64" s="152"/>
      <c r="AF64" s="152"/>
      <c r="AG64" s="152" t="s">
        <v>118</v>
      </c>
      <c r="AH64" s="152">
        <v>0</v>
      </c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outlineLevel="1">
      <c r="A65" s="176">
        <v>22</v>
      </c>
      <c r="B65" s="177" t="s">
        <v>183</v>
      </c>
      <c r="C65" s="191" t="s">
        <v>184</v>
      </c>
      <c r="D65" s="178" t="s">
        <v>112</v>
      </c>
      <c r="E65" s="179">
        <v>216</v>
      </c>
      <c r="F65" s="180"/>
      <c r="G65" s="181">
        <f>ROUND(E65*F65,2)</f>
        <v>0</v>
      </c>
      <c r="H65" s="162"/>
      <c r="I65" s="161">
        <f>ROUND(E65*H65,2)</f>
        <v>0</v>
      </c>
      <c r="J65" s="162"/>
      <c r="K65" s="161">
        <f>ROUND(E65*J65,2)</f>
        <v>0</v>
      </c>
      <c r="L65" s="161">
        <v>21</v>
      </c>
      <c r="M65" s="161">
        <f>G65*(1+L65/100)</f>
        <v>0</v>
      </c>
      <c r="N65" s="161">
        <v>0</v>
      </c>
      <c r="O65" s="161">
        <f>ROUND(E65*N65,2)</f>
        <v>0</v>
      </c>
      <c r="P65" s="161">
        <v>0</v>
      </c>
      <c r="Q65" s="161">
        <f>ROUND(E65*P65,2)</f>
        <v>0</v>
      </c>
      <c r="R65" s="161"/>
      <c r="S65" s="161" t="s">
        <v>113</v>
      </c>
      <c r="T65" s="161" t="s">
        <v>114</v>
      </c>
      <c r="U65" s="161">
        <v>0.06</v>
      </c>
      <c r="V65" s="161">
        <f>ROUND(E65*U65,2)</f>
        <v>12.96</v>
      </c>
      <c r="W65" s="161"/>
      <c r="X65" s="161" t="s">
        <v>115</v>
      </c>
      <c r="Y65" s="152"/>
      <c r="Z65" s="152"/>
      <c r="AA65" s="152"/>
      <c r="AB65" s="152"/>
      <c r="AC65" s="152"/>
      <c r="AD65" s="152"/>
      <c r="AE65" s="152"/>
      <c r="AF65" s="152"/>
      <c r="AG65" s="152" t="s">
        <v>116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59"/>
      <c r="B66" s="160"/>
      <c r="C66" s="192" t="s">
        <v>119</v>
      </c>
      <c r="D66" s="163"/>
      <c r="E66" s="164">
        <v>216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52"/>
      <c r="Z66" s="152"/>
      <c r="AA66" s="152"/>
      <c r="AB66" s="152"/>
      <c r="AC66" s="152"/>
      <c r="AD66" s="152"/>
      <c r="AE66" s="152"/>
      <c r="AF66" s="152"/>
      <c r="AG66" s="152" t="s">
        <v>118</v>
      </c>
      <c r="AH66" s="152">
        <v>0</v>
      </c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12.75" outlineLevel="1">
      <c r="A67" s="176">
        <v>23</v>
      </c>
      <c r="B67" s="177" t="s">
        <v>185</v>
      </c>
      <c r="C67" s="191" t="s">
        <v>186</v>
      </c>
      <c r="D67" s="178" t="s">
        <v>112</v>
      </c>
      <c r="E67" s="179">
        <v>80.5</v>
      </c>
      <c r="F67" s="180"/>
      <c r="G67" s="181">
        <f>ROUND(E67*F67,2)</f>
        <v>0</v>
      </c>
      <c r="H67" s="162"/>
      <c r="I67" s="161">
        <f>ROUND(E67*H67,2)</f>
        <v>0</v>
      </c>
      <c r="J67" s="162"/>
      <c r="K67" s="161">
        <f>ROUND(E67*J67,2)</f>
        <v>0</v>
      </c>
      <c r="L67" s="161">
        <v>21</v>
      </c>
      <c r="M67" s="161">
        <f>G67*(1+L67/100)</f>
        <v>0</v>
      </c>
      <c r="N67" s="161">
        <v>0</v>
      </c>
      <c r="O67" s="161">
        <f>ROUND(E67*N67,2)</f>
        <v>0</v>
      </c>
      <c r="P67" s="161">
        <v>0</v>
      </c>
      <c r="Q67" s="161">
        <f>ROUND(E67*P67,2)</f>
        <v>0</v>
      </c>
      <c r="R67" s="161"/>
      <c r="S67" s="161" t="s">
        <v>113</v>
      </c>
      <c r="T67" s="161" t="s">
        <v>122</v>
      </c>
      <c r="U67" s="161">
        <v>0.018</v>
      </c>
      <c r="V67" s="161">
        <f>ROUND(E67*U67,2)</f>
        <v>1.45</v>
      </c>
      <c r="W67" s="161"/>
      <c r="X67" s="161" t="s">
        <v>115</v>
      </c>
      <c r="Y67" s="152"/>
      <c r="Z67" s="152"/>
      <c r="AA67" s="152"/>
      <c r="AB67" s="152"/>
      <c r="AC67" s="152"/>
      <c r="AD67" s="152"/>
      <c r="AE67" s="152"/>
      <c r="AF67" s="152"/>
      <c r="AG67" s="152" t="s">
        <v>116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12.75" outlineLevel="1">
      <c r="A68" s="159"/>
      <c r="B68" s="160"/>
      <c r="C68" s="192" t="s">
        <v>187</v>
      </c>
      <c r="D68" s="163"/>
      <c r="E68" s="164">
        <v>14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52"/>
      <c r="Z68" s="152"/>
      <c r="AA68" s="152"/>
      <c r="AB68" s="152"/>
      <c r="AC68" s="152"/>
      <c r="AD68" s="152"/>
      <c r="AE68" s="152"/>
      <c r="AF68" s="152"/>
      <c r="AG68" s="152" t="s">
        <v>118</v>
      </c>
      <c r="AH68" s="152">
        <v>0</v>
      </c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12.75" outlineLevel="1">
      <c r="A69" s="159"/>
      <c r="B69" s="160"/>
      <c r="C69" s="192" t="s">
        <v>188</v>
      </c>
      <c r="D69" s="163"/>
      <c r="E69" s="164">
        <v>66.5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52"/>
      <c r="Z69" s="152"/>
      <c r="AA69" s="152"/>
      <c r="AB69" s="152"/>
      <c r="AC69" s="152"/>
      <c r="AD69" s="152"/>
      <c r="AE69" s="152"/>
      <c r="AF69" s="152"/>
      <c r="AG69" s="152" t="s">
        <v>118</v>
      </c>
      <c r="AH69" s="152">
        <v>0</v>
      </c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12.75" outlineLevel="1">
      <c r="A70" s="176">
        <v>24</v>
      </c>
      <c r="B70" s="177" t="s">
        <v>189</v>
      </c>
      <c r="C70" s="191" t="s">
        <v>190</v>
      </c>
      <c r="D70" s="178" t="s">
        <v>112</v>
      </c>
      <c r="E70" s="179">
        <v>216</v>
      </c>
      <c r="F70" s="180"/>
      <c r="G70" s="181">
        <f>ROUND(E70*F70,2)</f>
        <v>0</v>
      </c>
      <c r="H70" s="162"/>
      <c r="I70" s="161">
        <f>ROUND(E70*H70,2)</f>
        <v>0</v>
      </c>
      <c r="J70" s="162"/>
      <c r="K70" s="161">
        <f>ROUND(E70*J70,2)</f>
        <v>0</v>
      </c>
      <c r="L70" s="161">
        <v>21</v>
      </c>
      <c r="M70" s="161">
        <f>G70*(1+L70/100)</f>
        <v>0</v>
      </c>
      <c r="N70" s="161">
        <v>0</v>
      </c>
      <c r="O70" s="161">
        <f>ROUND(E70*N70,2)</f>
        <v>0</v>
      </c>
      <c r="P70" s="161">
        <v>0</v>
      </c>
      <c r="Q70" s="161">
        <f>ROUND(E70*P70,2)</f>
        <v>0</v>
      </c>
      <c r="R70" s="161"/>
      <c r="S70" s="161" t="s">
        <v>113</v>
      </c>
      <c r="T70" s="161" t="s">
        <v>114</v>
      </c>
      <c r="U70" s="161">
        <v>0.13</v>
      </c>
      <c r="V70" s="161">
        <f>ROUND(E70*U70,2)</f>
        <v>28.08</v>
      </c>
      <c r="W70" s="161"/>
      <c r="X70" s="161" t="s">
        <v>115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116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ht="12.75" outlineLevel="1">
      <c r="A71" s="159"/>
      <c r="B71" s="160"/>
      <c r="C71" s="192" t="s">
        <v>119</v>
      </c>
      <c r="D71" s="163"/>
      <c r="E71" s="164">
        <v>216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52"/>
      <c r="Z71" s="152"/>
      <c r="AA71" s="152"/>
      <c r="AB71" s="152"/>
      <c r="AC71" s="152"/>
      <c r="AD71" s="152"/>
      <c r="AE71" s="152"/>
      <c r="AF71" s="152"/>
      <c r="AG71" s="152" t="s">
        <v>118</v>
      </c>
      <c r="AH71" s="152">
        <v>0</v>
      </c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ht="12.75" outlineLevel="1">
      <c r="A72" s="176">
        <v>25</v>
      </c>
      <c r="B72" s="177" t="s">
        <v>191</v>
      </c>
      <c r="C72" s="191" t="s">
        <v>192</v>
      </c>
      <c r="D72" s="178" t="s">
        <v>112</v>
      </c>
      <c r="E72" s="179">
        <v>59</v>
      </c>
      <c r="F72" s="180"/>
      <c r="G72" s="181">
        <f>ROUND(E72*F72,2)</f>
        <v>0</v>
      </c>
      <c r="H72" s="162"/>
      <c r="I72" s="161">
        <f>ROUND(E72*H72,2)</f>
        <v>0</v>
      </c>
      <c r="J72" s="162"/>
      <c r="K72" s="161">
        <f>ROUND(E72*J72,2)</f>
        <v>0</v>
      </c>
      <c r="L72" s="161">
        <v>21</v>
      </c>
      <c r="M72" s="161">
        <f>G72*(1+L72/100)</f>
        <v>0</v>
      </c>
      <c r="N72" s="161">
        <v>0</v>
      </c>
      <c r="O72" s="161">
        <f>ROUND(E72*N72,2)</f>
        <v>0</v>
      </c>
      <c r="P72" s="161">
        <v>0</v>
      </c>
      <c r="Q72" s="161">
        <f>ROUND(E72*P72,2)</f>
        <v>0</v>
      </c>
      <c r="R72" s="161"/>
      <c r="S72" s="161" t="s">
        <v>113</v>
      </c>
      <c r="T72" s="161" t="s">
        <v>114</v>
      </c>
      <c r="U72" s="161">
        <v>0.254</v>
      </c>
      <c r="V72" s="161">
        <f>ROUND(E72*U72,2)</f>
        <v>14.99</v>
      </c>
      <c r="W72" s="161"/>
      <c r="X72" s="161" t="s">
        <v>115</v>
      </c>
      <c r="Y72" s="152"/>
      <c r="Z72" s="152"/>
      <c r="AA72" s="152"/>
      <c r="AB72" s="152"/>
      <c r="AC72" s="152"/>
      <c r="AD72" s="152"/>
      <c r="AE72" s="152"/>
      <c r="AF72" s="152"/>
      <c r="AG72" s="152" t="s">
        <v>116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12.75" outlineLevel="1">
      <c r="A73" s="159"/>
      <c r="B73" s="160"/>
      <c r="C73" s="192" t="s">
        <v>117</v>
      </c>
      <c r="D73" s="163"/>
      <c r="E73" s="164">
        <v>59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52"/>
      <c r="Z73" s="152"/>
      <c r="AA73" s="152"/>
      <c r="AB73" s="152"/>
      <c r="AC73" s="152"/>
      <c r="AD73" s="152"/>
      <c r="AE73" s="152"/>
      <c r="AF73" s="152"/>
      <c r="AG73" s="152" t="s">
        <v>118</v>
      </c>
      <c r="AH73" s="152">
        <v>0</v>
      </c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12.75" outlineLevel="1">
      <c r="A74" s="176">
        <v>26</v>
      </c>
      <c r="B74" s="177" t="s">
        <v>193</v>
      </c>
      <c r="C74" s="191" t="s">
        <v>194</v>
      </c>
      <c r="D74" s="178" t="s">
        <v>112</v>
      </c>
      <c r="E74" s="179">
        <v>296.5</v>
      </c>
      <c r="F74" s="180"/>
      <c r="G74" s="181">
        <f>ROUND(E74*F74,2)</f>
        <v>0</v>
      </c>
      <c r="H74" s="162"/>
      <c r="I74" s="161">
        <f>ROUND(E74*H74,2)</f>
        <v>0</v>
      </c>
      <c r="J74" s="162"/>
      <c r="K74" s="161">
        <f>ROUND(E74*J74,2)</f>
        <v>0</v>
      </c>
      <c r="L74" s="161">
        <v>21</v>
      </c>
      <c r="M74" s="161">
        <f>G74*(1+L74/100)</f>
        <v>0</v>
      </c>
      <c r="N74" s="161">
        <v>0</v>
      </c>
      <c r="O74" s="161">
        <f>ROUND(E74*N74,2)</f>
        <v>0</v>
      </c>
      <c r="P74" s="161">
        <v>0</v>
      </c>
      <c r="Q74" s="161">
        <f>ROUND(E74*P74,2)</f>
        <v>0</v>
      </c>
      <c r="R74" s="161"/>
      <c r="S74" s="161" t="s">
        <v>113</v>
      </c>
      <c r="T74" s="161" t="s">
        <v>114</v>
      </c>
      <c r="U74" s="161">
        <v>0.09</v>
      </c>
      <c r="V74" s="161">
        <f>ROUND(E74*U74,2)</f>
        <v>26.69</v>
      </c>
      <c r="W74" s="161"/>
      <c r="X74" s="161" t="s">
        <v>115</v>
      </c>
      <c r="Y74" s="152"/>
      <c r="Z74" s="152"/>
      <c r="AA74" s="152"/>
      <c r="AB74" s="152"/>
      <c r="AC74" s="152"/>
      <c r="AD74" s="152"/>
      <c r="AE74" s="152"/>
      <c r="AF74" s="152"/>
      <c r="AG74" s="152" t="s">
        <v>116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12.75" outlineLevel="1">
      <c r="A75" s="159"/>
      <c r="B75" s="160"/>
      <c r="C75" s="192" t="s">
        <v>187</v>
      </c>
      <c r="D75" s="163"/>
      <c r="E75" s="164">
        <v>14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52"/>
      <c r="Z75" s="152"/>
      <c r="AA75" s="152"/>
      <c r="AB75" s="152"/>
      <c r="AC75" s="152"/>
      <c r="AD75" s="152"/>
      <c r="AE75" s="152"/>
      <c r="AF75" s="152"/>
      <c r="AG75" s="152" t="s">
        <v>118</v>
      </c>
      <c r="AH75" s="152">
        <v>0</v>
      </c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12.75" outlineLevel="1">
      <c r="A76" s="159"/>
      <c r="B76" s="160"/>
      <c r="C76" s="192" t="s">
        <v>188</v>
      </c>
      <c r="D76" s="163"/>
      <c r="E76" s="164">
        <v>66.5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52"/>
      <c r="Z76" s="152"/>
      <c r="AA76" s="152"/>
      <c r="AB76" s="152"/>
      <c r="AC76" s="152"/>
      <c r="AD76" s="152"/>
      <c r="AE76" s="152"/>
      <c r="AF76" s="152"/>
      <c r="AG76" s="152" t="s">
        <v>118</v>
      </c>
      <c r="AH76" s="152">
        <v>0</v>
      </c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ht="12.75" outlineLevel="1">
      <c r="A77" s="159"/>
      <c r="B77" s="160"/>
      <c r="C77" s="192" t="s">
        <v>119</v>
      </c>
      <c r="D77" s="163"/>
      <c r="E77" s="164">
        <v>216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52"/>
      <c r="Z77" s="152"/>
      <c r="AA77" s="152"/>
      <c r="AB77" s="152"/>
      <c r="AC77" s="152"/>
      <c r="AD77" s="152"/>
      <c r="AE77" s="152"/>
      <c r="AF77" s="152"/>
      <c r="AG77" s="152" t="s">
        <v>118</v>
      </c>
      <c r="AH77" s="152">
        <v>0</v>
      </c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12.75" outlineLevel="1">
      <c r="A78" s="176">
        <v>27</v>
      </c>
      <c r="B78" s="177" t="s">
        <v>195</v>
      </c>
      <c r="C78" s="191" t="s">
        <v>196</v>
      </c>
      <c r="D78" s="178" t="s">
        <v>112</v>
      </c>
      <c r="E78" s="179">
        <v>216</v>
      </c>
      <c r="F78" s="180"/>
      <c r="G78" s="181">
        <f>ROUND(E78*F78,2)</f>
        <v>0</v>
      </c>
      <c r="H78" s="162"/>
      <c r="I78" s="161">
        <f>ROUND(E78*H78,2)</f>
        <v>0</v>
      </c>
      <c r="J78" s="162"/>
      <c r="K78" s="161">
        <f>ROUND(E78*J78,2)</f>
        <v>0</v>
      </c>
      <c r="L78" s="161">
        <v>21</v>
      </c>
      <c r="M78" s="161">
        <f>G78*(1+L78/100)</f>
        <v>0</v>
      </c>
      <c r="N78" s="161">
        <v>0</v>
      </c>
      <c r="O78" s="161">
        <f>ROUND(E78*N78,2)</f>
        <v>0</v>
      </c>
      <c r="P78" s="161">
        <v>0</v>
      </c>
      <c r="Q78" s="161">
        <f>ROUND(E78*P78,2)</f>
        <v>0</v>
      </c>
      <c r="R78" s="161"/>
      <c r="S78" s="161" t="s">
        <v>113</v>
      </c>
      <c r="T78" s="161" t="s">
        <v>122</v>
      </c>
      <c r="U78" s="161">
        <v>0.001</v>
      </c>
      <c r="V78" s="161">
        <f>ROUND(E78*U78,2)</f>
        <v>0.22</v>
      </c>
      <c r="W78" s="161"/>
      <c r="X78" s="161" t="s">
        <v>115</v>
      </c>
      <c r="Y78" s="152"/>
      <c r="Z78" s="152"/>
      <c r="AA78" s="152"/>
      <c r="AB78" s="152"/>
      <c r="AC78" s="152"/>
      <c r="AD78" s="152"/>
      <c r="AE78" s="152"/>
      <c r="AF78" s="152"/>
      <c r="AG78" s="152" t="s">
        <v>116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ht="12.75" outlineLevel="1">
      <c r="A79" s="159"/>
      <c r="B79" s="160"/>
      <c r="C79" s="192" t="s">
        <v>197</v>
      </c>
      <c r="D79" s="163"/>
      <c r="E79" s="164">
        <v>216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52"/>
      <c r="Z79" s="152"/>
      <c r="AA79" s="152"/>
      <c r="AB79" s="152"/>
      <c r="AC79" s="152"/>
      <c r="AD79" s="152"/>
      <c r="AE79" s="152"/>
      <c r="AF79" s="152"/>
      <c r="AG79" s="152" t="s">
        <v>118</v>
      </c>
      <c r="AH79" s="152">
        <v>5</v>
      </c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ht="12.75" outlineLevel="1">
      <c r="A80" s="176">
        <v>28</v>
      </c>
      <c r="B80" s="177" t="s">
        <v>198</v>
      </c>
      <c r="C80" s="191" t="s">
        <v>199</v>
      </c>
      <c r="D80" s="178" t="s">
        <v>112</v>
      </c>
      <c r="E80" s="179">
        <v>216</v>
      </c>
      <c r="F80" s="180"/>
      <c r="G80" s="181">
        <f>ROUND(E80*F80,2)</f>
        <v>0</v>
      </c>
      <c r="H80" s="162"/>
      <c r="I80" s="161">
        <f>ROUND(E80*H80,2)</f>
        <v>0</v>
      </c>
      <c r="J80" s="162"/>
      <c r="K80" s="161">
        <f>ROUND(E80*J80,2)</f>
        <v>0</v>
      </c>
      <c r="L80" s="161">
        <v>21</v>
      </c>
      <c r="M80" s="161">
        <f>G80*(1+L80/100)</f>
        <v>0</v>
      </c>
      <c r="N80" s="161">
        <v>0</v>
      </c>
      <c r="O80" s="161">
        <f>ROUND(E80*N80,2)</f>
        <v>0</v>
      </c>
      <c r="P80" s="161">
        <v>0</v>
      </c>
      <c r="Q80" s="161">
        <f>ROUND(E80*P80,2)</f>
        <v>0</v>
      </c>
      <c r="R80" s="161"/>
      <c r="S80" s="161" t="s">
        <v>113</v>
      </c>
      <c r="T80" s="161" t="s">
        <v>122</v>
      </c>
      <c r="U80" s="161">
        <v>0.015</v>
      </c>
      <c r="V80" s="161">
        <f>ROUND(E80*U80,2)</f>
        <v>3.24</v>
      </c>
      <c r="W80" s="161"/>
      <c r="X80" s="161" t="s">
        <v>115</v>
      </c>
      <c r="Y80" s="152"/>
      <c r="Z80" s="152"/>
      <c r="AA80" s="152"/>
      <c r="AB80" s="152"/>
      <c r="AC80" s="152"/>
      <c r="AD80" s="152"/>
      <c r="AE80" s="152"/>
      <c r="AF80" s="152"/>
      <c r="AG80" s="152" t="s">
        <v>116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12.75" outlineLevel="1">
      <c r="A81" s="159"/>
      <c r="B81" s="160"/>
      <c r="C81" s="192" t="s">
        <v>197</v>
      </c>
      <c r="D81" s="163"/>
      <c r="E81" s="164">
        <v>216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52"/>
      <c r="Z81" s="152"/>
      <c r="AA81" s="152"/>
      <c r="AB81" s="152"/>
      <c r="AC81" s="152"/>
      <c r="AD81" s="152"/>
      <c r="AE81" s="152"/>
      <c r="AF81" s="152"/>
      <c r="AG81" s="152" t="s">
        <v>118</v>
      </c>
      <c r="AH81" s="152">
        <v>5</v>
      </c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12.75" outlineLevel="1">
      <c r="A82" s="176">
        <v>29</v>
      </c>
      <c r="B82" s="177" t="s">
        <v>200</v>
      </c>
      <c r="C82" s="191" t="s">
        <v>201</v>
      </c>
      <c r="D82" s="178" t="s">
        <v>112</v>
      </c>
      <c r="E82" s="179">
        <v>216</v>
      </c>
      <c r="F82" s="180"/>
      <c r="G82" s="181">
        <f>ROUND(E82*F82,2)</f>
        <v>0</v>
      </c>
      <c r="H82" s="162"/>
      <c r="I82" s="161">
        <f>ROUND(E82*H82,2)</f>
        <v>0</v>
      </c>
      <c r="J82" s="162"/>
      <c r="K82" s="161">
        <f>ROUND(E82*J82,2)</f>
        <v>0</v>
      </c>
      <c r="L82" s="161">
        <v>21</v>
      </c>
      <c r="M82" s="161">
        <f>G82*(1+L82/100)</f>
        <v>0</v>
      </c>
      <c r="N82" s="161">
        <v>0</v>
      </c>
      <c r="O82" s="161">
        <f>ROUND(E82*N82,2)</f>
        <v>0</v>
      </c>
      <c r="P82" s="161">
        <v>0</v>
      </c>
      <c r="Q82" s="161">
        <f>ROUND(E82*P82,2)</f>
        <v>0</v>
      </c>
      <c r="R82" s="161"/>
      <c r="S82" s="161" t="s">
        <v>113</v>
      </c>
      <c r="T82" s="161" t="s">
        <v>122</v>
      </c>
      <c r="U82" s="161">
        <v>0.001</v>
      </c>
      <c r="V82" s="161">
        <f>ROUND(E82*U82,2)</f>
        <v>0.22</v>
      </c>
      <c r="W82" s="161"/>
      <c r="X82" s="161" t="s">
        <v>115</v>
      </c>
      <c r="Y82" s="152"/>
      <c r="Z82" s="152"/>
      <c r="AA82" s="152"/>
      <c r="AB82" s="152"/>
      <c r="AC82" s="152"/>
      <c r="AD82" s="152"/>
      <c r="AE82" s="152"/>
      <c r="AF82" s="152"/>
      <c r="AG82" s="152" t="s">
        <v>116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12.75" outlineLevel="1">
      <c r="A83" s="159"/>
      <c r="B83" s="160"/>
      <c r="C83" s="192" t="s">
        <v>197</v>
      </c>
      <c r="D83" s="163"/>
      <c r="E83" s="164">
        <v>216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52"/>
      <c r="Z83" s="152"/>
      <c r="AA83" s="152"/>
      <c r="AB83" s="152"/>
      <c r="AC83" s="152"/>
      <c r="AD83" s="152"/>
      <c r="AE83" s="152"/>
      <c r="AF83" s="152"/>
      <c r="AG83" s="152" t="s">
        <v>118</v>
      </c>
      <c r="AH83" s="152">
        <v>5</v>
      </c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ht="12.75" outlineLevel="1">
      <c r="A84" s="176">
        <v>30</v>
      </c>
      <c r="B84" s="177" t="s">
        <v>202</v>
      </c>
      <c r="C84" s="191" t="s">
        <v>203</v>
      </c>
      <c r="D84" s="178" t="s">
        <v>112</v>
      </c>
      <c r="E84" s="179">
        <v>96</v>
      </c>
      <c r="F84" s="180"/>
      <c r="G84" s="181">
        <f>ROUND(E84*F84,2)</f>
        <v>0</v>
      </c>
      <c r="H84" s="162"/>
      <c r="I84" s="161">
        <f>ROUND(E84*H84,2)</f>
        <v>0</v>
      </c>
      <c r="J84" s="162"/>
      <c r="K84" s="161">
        <f>ROUND(E84*J84,2)</f>
        <v>0</v>
      </c>
      <c r="L84" s="161">
        <v>21</v>
      </c>
      <c r="M84" s="161">
        <f>G84*(1+L84/100)</f>
        <v>0</v>
      </c>
      <c r="N84" s="161">
        <v>0.0094</v>
      </c>
      <c r="O84" s="161">
        <f>ROUND(E84*N84,2)</f>
        <v>0.9</v>
      </c>
      <c r="P84" s="161">
        <v>0</v>
      </c>
      <c r="Q84" s="161">
        <f>ROUND(E84*P84,2)</f>
        <v>0</v>
      </c>
      <c r="R84" s="161"/>
      <c r="S84" s="161" t="s">
        <v>113</v>
      </c>
      <c r="T84" s="161" t="s">
        <v>114</v>
      </c>
      <c r="U84" s="161">
        <v>0.864</v>
      </c>
      <c r="V84" s="161">
        <f>ROUND(E84*U84,2)</f>
        <v>82.94</v>
      </c>
      <c r="W84" s="161"/>
      <c r="X84" s="161" t="s">
        <v>115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116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ht="12.75" outlineLevel="1">
      <c r="A85" s="159"/>
      <c r="B85" s="160"/>
      <c r="C85" s="192" t="s">
        <v>204</v>
      </c>
      <c r="D85" s="163"/>
      <c r="E85" s="164">
        <v>96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52"/>
      <c r="Z85" s="152"/>
      <c r="AA85" s="152"/>
      <c r="AB85" s="152"/>
      <c r="AC85" s="152"/>
      <c r="AD85" s="152"/>
      <c r="AE85" s="152"/>
      <c r="AF85" s="152"/>
      <c r="AG85" s="152" t="s">
        <v>118</v>
      </c>
      <c r="AH85" s="152">
        <v>0</v>
      </c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ht="12.75" outlineLevel="1">
      <c r="A86" s="176">
        <v>31</v>
      </c>
      <c r="B86" s="177" t="s">
        <v>205</v>
      </c>
      <c r="C86" s="191" t="s">
        <v>206</v>
      </c>
      <c r="D86" s="178" t="s">
        <v>112</v>
      </c>
      <c r="E86" s="179">
        <v>96</v>
      </c>
      <c r="F86" s="180"/>
      <c r="G86" s="181">
        <f>ROUND(E86*F86,2)</f>
        <v>0</v>
      </c>
      <c r="H86" s="162"/>
      <c r="I86" s="161">
        <f>ROUND(E86*H86,2)</f>
        <v>0</v>
      </c>
      <c r="J86" s="162"/>
      <c r="K86" s="161">
        <f>ROUND(E86*J86,2)</f>
        <v>0</v>
      </c>
      <c r="L86" s="161">
        <v>21</v>
      </c>
      <c r="M86" s="161">
        <f>G86*(1+L86/100)</f>
        <v>0</v>
      </c>
      <c r="N86" s="161">
        <v>0</v>
      </c>
      <c r="O86" s="161">
        <f>ROUND(E86*N86,2)</f>
        <v>0</v>
      </c>
      <c r="P86" s="161">
        <v>0</v>
      </c>
      <c r="Q86" s="161">
        <f>ROUND(E86*P86,2)</f>
        <v>0</v>
      </c>
      <c r="R86" s="161"/>
      <c r="S86" s="161" t="s">
        <v>113</v>
      </c>
      <c r="T86" s="161" t="s">
        <v>114</v>
      </c>
      <c r="U86" s="161">
        <v>0.371</v>
      </c>
      <c r="V86" s="161">
        <f>ROUND(E86*U86,2)</f>
        <v>35.62</v>
      </c>
      <c r="W86" s="161"/>
      <c r="X86" s="161" t="s">
        <v>115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116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12.75" outlineLevel="1">
      <c r="A87" s="159"/>
      <c r="B87" s="160"/>
      <c r="C87" s="192" t="s">
        <v>207</v>
      </c>
      <c r="D87" s="163"/>
      <c r="E87" s="164">
        <v>96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52"/>
      <c r="Z87" s="152"/>
      <c r="AA87" s="152"/>
      <c r="AB87" s="152"/>
      <c r="AC87" s="152"/>
      <c r="AD87" s="152"/>
      <c r="AE87" s="152"/>
      <c r="AF87" s="152"/>
      <c r="AG87" s="152" t="s">
        <v>118</v>
      </c>
      <c r="AH87" s="152">
        <v>5</v>
      </c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ht="12.75" outlineLevel="1">
      <c r="A88" s="176">
        <v>32</v>
      </c>
      <c r="B88" s="177" t="s">
        <v>208</v>
      </c>
      <c r="C88" s="191" t="s">
        <v>209</v>
      </c>
      <c r="D88" s="178" t="s">
        <v>142</v>
      </c>
      <c r="E88" s="179">
        <v>0.216</v>
      </c>
      <c r="F88" s="180"/>
      <c r="G88" s="181">
        <f>ROUND(E88*F88,2)</f>
        <v>0</v>
      </c>
      <c r="H88" s="162"/>
      <c r="I88" s="161">
        <f>ROUND(E88*H88,2)</f>
        <v>0</v>
      </c>
      <c r="J88" s="162"/>
      <c r="K88" s="161">
        <f>ROUND(E88*J88,2)</f>
        <v>0</v>
      </c>
      <c r="L88" s="161">
        <v>21</v>
      </c>
      <c r="M88" s="161">
        <f>G88*(1+L88/100)</f>
        <v>0</v>
      </c>
      <c r="N88" s="161">
        <v>0</v>
      </c>
      <c r="O88" s="161">
        <f>ROUND(E88*N88,2)</f>
        <v>0</v>
      </c>
      <c r="P88" s="161">
        <v>0</v>
      </c>
      <c r="Q88" s="161">
        <f>ROUND(E88*P88,2)</f>
        <v>0</v>
      </c>
      <c r="R88" s="161"/>
      <c r="S88" s="161" t="s">
        <v>113</v>
      </c>
      <c r="T88" s="161" t="s">
        <v>122</v>
      </c>
      <c r="U88" s="161">
        <v>4.987</v>
      </c>
      <c r="V88" s="161">
        <f>ROUND(E88*U88,2)</f>
        <v>1.08</v>
      </c>
      <c r="W88" s="161"/>
      <c r="X88" s="161" t="s">
        <v>115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116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ht="12.75" outlineLevel="1">
      <c r="A89" s="159"/>
      <c r="B89" s="160"/>
      <c r="C89" s="251" t="s">
        <v>210</v>
      </c>
      <c r="D89" s="252"/>
      <c r="E89" s="252"/>
      <c r="F89" s="252"/>
      <c r="G89" s="252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52"/>
      <c r="Z89" s="152"/>
      <c r="AA89" s="152"/>
      <c r="AB89" s="152"/>
      <c r="AC89" s="152"/>
      <c r="AD89" s="152"/>
      <c r="AE89" s="152"/>
      <c r="AF89" s="152"/>
      <c r="AG89" s="152" t="s">
        <v>211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ht="67.5" outlineLevel="1">
      <c r="A90" s="159"/>
      <c r="B90" s="160"/>
      <c r="C90" s="253" t="s">
        <v>212</v>
      </c>
      <c r="D90" s="254"/>
      <c r="E90" s="254"/>
      <c r="F90" s="254"/>
      <c r="G90" s="254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52"/>
      <c r="Z90" s="152"/>
      <c r="AA90" s="152"/>
      <c r="AB90" s="152"/>
      <c r="AC90" s="152"/>
      <c r="AD90" s="152"/>
      <c r="AE90" s="152"/>
      <c r="AF90" s="152"/>
      <c r="AG90" s="152" t="s">
        <v>211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82" t="str">
        <f>C90</f>
        <v>Veškeré umělé látky pro výživu a ochranu rostlin musí být používány v souladu s platnými hygienickými předpisy a dle návodu výrobce. Seznam látek, které budou v realizaci používány, musí zhotovitel předem nechat schválit u příslušného Hygienického ústavu a stanovit technologii jejich použití. Přípravky a jejich použité musí být v souladu s ČSN 65 4802 Průmyslová hnojiva. Základní pojmy, rozdělení a nejdůležitější vlastnosti. HNOJENÍ - provádí se pomalu působícím kombinovaným hnojivem. Hnojivo se aplikuje dle návodu výrobce, jednorázově. Dávka hnojiva je dána projektem.</v>
      </c>
      <c r="BB90" s="152"/>
      <c r="BC90" s="152"/>
      <c r="BD90" s="152"/>
      <c r="BE90" s="152"/>
      <c r="BF90" s="152"/>
      <c r="BG90" s="152"/>
      <c r="BH90" s="152"/>
    </row>
    <row r="91" spans="1:60" ht="12.75" outlineLevel="1">
      <c r="A91" s="159"/>
      <c r="B91" s="160"/>
      <c r="C91" s="192" t="s">
        <v>213</v>
      </c>
      <c r="D91" s="163"/>
      <c r="E91" s="164">
        <v>0.216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52"/>
      <c r="Z91" s="152"/>
      <c r="AA91" s="152"/>
      <c r="AB91" s="152"/>
      <c r="AC91" s="152"/>
      <c r="AD91" s="152"/>
      <c r="AE91" s="152"/>
      <c r="AF91" s="152"/>
      <c r="AG91" s="152" t="s">
        <v>118</v>
      </c>
      <c r="AH91" s="152">
        <v>0</v>
      </c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ht="12.75" outlineLevel="1">
      <c r="A92" s="176">
        <v>33</v>
      </c>
      <c r="B92" s="177" t="s">
        <v>214</v>
      </c>
      <c r="C92" s="191" t="s">
        <v>215</v>
      </c>
      <c r="D92" s="178" t="s">
        <v>112</v>
      </c>
      <c r="E92" s="179">
        <v>216</v>
      </c>
      <c r="F92" s="180"/>
      <c r="G92" s="181">
        <f>ROUND(E92*F92,2)</f>
        <v>0</v>
      </c>
      <c r="H92" s="162"/>
      <c r="I92" s="161">
        <f>ROUND(E92*H92,2)</f>
        <v>0</v>
      </c>
      <c r="J92" s="162"/>
      <c r="K92" s="161">
        <f>ROUND(E92*J92,2)</f>
        <v>0</v>
      </c>
      <c r="L92" s="161">
        <v>21</v>
      </c>
      <c r="M92" s="161">
        <f>G92*(1+L92/100)</f>
        <v>0</v>
      </c>
      <c r="N92" s="161">
        <v>0</v>
      </c>
      <c r="O92" s="161">
        <f>ROUND(E92*N92,2)</f>
        <v>0</v>
      </c>
      <c r="P92" s="161">
        <v>0</v>
      </c>
      <c r="Q92" s="161">
        <f>ROUND(E92*P92,2)</f>
        <v>0</v>
      </c>
      <c r="R92" s="161"/>
      <c r="S92" s="161" t="s">
        <v>113</v>
      </c>
      <c r="T92" s="161" t="s">
        <v>122</v>
      </c>
      <c r="U92" s="161">
        <v>0.002</v>
      </c>
      <c r="V92" s="161">
        <f>ROUND(E92*U92,2)</f>
        <v>0.43</v>
      </c>
      <c r="W92" s="161"/>
      <c r="X92" s="161" t="s">
        <v>115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116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12.75" outlineLevel="1">
      <c r="A93" s="159"/>
      <c r="B93" s="160"/>
      <c r="C93" s="192" t="s">
        <v>197</v>
      </c>
      <c r="D93" s="163"/>
      <c r="E93" s="164">
        <v>216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52"/>
      <c r="Z93" s="152"/>
      <c r="AA93" s="152"/>
      <c r="AB93" s="152"/>
      <c r="AC93" s="152"/>
      <c r="AD93" s="152"/>
      <c r="AE93" s="152"/>
      <c r="AF93" s="152"/>
      <c r="AG93" s="152" t="s">
        <v>118</v>
      </c>
      <c r="AH93" s="152">
        <v>5</v>
      </c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ht="12.75" outlineLevel="1">
      <c r="A94" s="176">
        <v>34</v>
      </c>
      <c r="B94" s="177" t="s">
        <v>216</v>
      </c>
      <c r="C94" s="191" t="s">
        <v>217</v>
      </c>
      <c r="D94" s="178" t="s">
        <v>142</v>
      </c>
      <c r="E94" s="179">
        <v>19.785</v>
      </c>
      <c r="F94" s="180"/>
      <c r="G94" s="181">
        <f>ROUND(E94*F94,2)</f>
        <v>0</v>
      </c>
      <c r="H94" s="162"/>
      <c r="I94" s="161">
        <f>ROUND(E94*H94,2)</f>
        <v>0</v>
      </c>
      <c r="J94" s="162"/>
      <c r="K94" s="161">
        <f>ROUND(E94*J94,2)</f>
        <v>0</v>
      </c>
      <c r="L94" s="161">
        <v>21</v>
      </c>
      <c r="M94" s="161">
        <f>G94*(1+L94/100)</f>
        <v>0</v>
      </c>
      <c r="N94" s="161">
        <v>0</v>
      </c>
      <c r="O94" s="161">
        <f>ROUND(E94*N94,2)</f>
        <v>0</v>
      </c>
      <c r="P94" s="161">
        <v>0</v>
      </c>
      <c r="Q94" s="161">
        <f>ROUND(E94*P94,2)</f>
        <v>0</v>
      </c>
      <c r="R94" s="161"/>
      <c r="S94" s="161" t="s">
        <v>113</v>
      </c>
      <c r="T94" s="161" t="s">
        <v>122</v>
      </c>
      <c r="U94" s="161">
        <v>0</v>
      </c>
      <c r="V94" s="161">
        <f>ROUND(E94*U94,2)</f>
        <v>0</v>
      </c>
      <c r="W94" s="161"/>
      <c r="X94" s="161" t="s">
        <v>115</v>
      </c>
      <c r="Y94" s="152"/>
      <c r="Z94" s="152"/>
      <c r="AA94" s="152"/>
      <c r="AB94" s="152"/>
      <c r="AC94" s="152"/>
      <c r="AD94" s="152"/>
      <c r="AE94" s="152"/>
      <c r="AF94" s="152"/>
      <c r="AG94" s="152" t="s">
        <v>116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ht="12.75" outlineLevel="1">
      <c r="A95" s="159"/>
      <c r="B95" s="160"/>
      <c r="C95" s="192" t="s">
        <v>218</v>
      </c>
      <c r="D95" s="163"/>
      <c r="E95" s="164">
        <v>19.785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52"/>
      <c r="Z95" s="152"/>
      <c r="AA95" s="152"/>
      <c r="AB95" s="152"/>
      <c r="AC95" s="152"/>
      <c r="AD95" s="152"/>
      <c r="AE95" s="152"/>
      <c r="AF95" s="152"/>
      <c r="AG95" s="152" t="s">
        <v>118</v>
      </c>
      <c r="AH95" s="152">
        <v>5</v>
      </c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ht="12.75" outlineLevel="1">
      <c r="A96" s="176">
        <v>35</v>
      </c>
      <c r="B96" s="177" t="s">
        <v>219</v>
      </c>
      <c r="C96" s="191" t="s">
        <v>220</v>
      </c>
      <c r="D96" s="178" t="s">
        <v>112</v>
      </c>
      <c r="E96" s="179">
        <v>216</v>
      </c>
      <c r="F96" s="180"/>
      <c r="G96" s="181">
        <f>ROUND(E96*F96,2)</f>
        <v>0</v>
      </c>
      <c r="H96" s="162"/>
      <c r="I96" s="161">
        <f>ROUND(E96*H96,2)</f>
        <v>0</v>
      </c>
      <c r="J96" s="162"/>
      <c r="K96" s="161">
        <f>ROUND(E96*J96,2)</f>
        <v>0</v>
      </c>
      <c r="L96" s="161">
        <v>21</v>
      </c>
      <c r="M96" s="161">
        <f>G96*(1+L96/100)</f>
        <v>0</v>
      </c>
      <c r="N96" s="161">
        <v>0</v>
      </c>
      <c r="O96" s="161">
        <f>ROUND(E96*N96,2)</f>
        <v>0</v>
      </c>
      <c r="P96" s="161">
        <v>0</v>
      </c>
      <c r="Q96" s="161">
        <f>ROUND(E96*P96,2)</f>
        <v>0</v>
      </c>
      <c r="R96" s="161"/>
      <c r="S96" s="161" t="s">
        <v>113</v>
      </c>
      <c r="T96" s="161" t="s">
        <v>114</v>
      </c>
      <c r="U96" s="161">
        <v>0.067</v>
      </c>
      <c r="V96" s="161">
        <f>ROUND(E96*U96,2)</f>
        <v>14.47</v>
      </c>
      <c r="W96" s="161"/>
      <c r="X96" s="161" t="s">
        <v>115</v>
      </c>
      <c r="Y96" s="152"/>
      <c r="Z96" s="152"/>
      <c r="AA96" s="152"/>
      <c r="AB96" s="152"/>
      <c r="AC96" s="152"/>
      <c r="AD96" s="152"/>
      <c r="AE96" s="152"/>
      <c r="AF96" s="152"/>
      <c r="AG96" s="152" t="s">
        <v>116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ht="12.75" outlineLevel="1">
      <c r="A97" s="159"/>
      <c r="B97" s="160"/>
      <c r="C97" s="192" t="s">
        <v>197</v>
      </c>
      <c r="D97" s="163"/>
      <c r="E97" s="164">
        <v>216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52"/>
      <c r="Z97" s="152"/>
      <c r="AA97" s="152"/>
      <c r="AB97" s="152"/>
      <c r="AC97" s="152"/>
      <c r="AD97" s="152"/>
      <c r="AE97" s="152"/>
      <c r="AF97" s="152"/>
      <c r="AG97" s="152" t="s">
        <v>118</v>
      </c>
      <c r="AH97" s="152">
        <v>5</v>
      </c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ht="12.75" outlineLevel="1">
      <c r="A98" s="176">
        <v>36</v>
      </c>
      <c r="B98" s="177" t="s">
        <v>221</v>
      </c>
      <c r="C98" s="191" t="s">
        <v>222</v>
      </c>
      <c r="D98" s="178" t="s">
        <v>112</v>
      </c>
      <c r="E98" s="179">
        <v>216</v>
      </c>
      <c r="F98" s="180"/>
      <c r="G98" s="181">
        <f>ROUND(E98*F98,2)</f>
        <v>0</v>
      </c>
      <c r="H98" s="162"/>
      <c r="I98" s="161">
        <f>ROUND(E98*H98,2)</f>
        <v>0</v>
      </c>
      <c r="J98" s="162"/>
      <c r="K98" s="161">
        <f>ROUND(E98*J98,2)</f>
        <v>0</v>
      </c>
      <c r="L98" s="161">
        <v>21</v>
      </c>
      <c r="M98" s="161">
        <f>G98*(1+L98/100)</f>
        <v>0</v>
      </c>
      <c r="N98" s="161">
        <v>0</v>
      </c>
      <c r="O98" s="161">
        <f>ROUND(E98*N98,2)</f>
        <v>0</v>
      </c>
      <c r="P98" s="161">
        <v>0</v>
      </c>
      <c r="Q98" s="161">
        <f>ROUND(E98*P98,2)</f>
        <v>0</v>
      </c>
      <c r="R98" s="161"/>
      <c r="S98" s="161" t="s">
        <v>113</v>
      </c>
      <c r="T98" s="161" t="s">
        <v>122</v>
      </c>
      <c r="U98" s="161">
        <v>0.003</v>
      </c>
      <c r="V98" s="161">
        <f>ROUND(E98*U98,2)</f>
        <v>0.65</v>
      </c>
      <c r="W98" s="161"/>
      <c r="X98" s="161" t="s">
        <v>115</v>
      </c>
      <c r="Y98" s="152"/>
      <c r="Z98" s="152"/>
      <c r="AA98" s="152"/>
      <c r="AB98" s="152"/>
      <c r="AC98" s="152"/>
      <c r="AD98" s="152"/>
      <c r="AE98" s="152"/>
      <c r="AF98" s="152"/>
      <c r="AG98" s="152" t="s">
        <v>116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ht="12.75" outlineLevel="1">
      <c r="A99" s="159"/>
      <c r="B99" s="160"/>
      <c r="C99" s="192" t="s">
        <v>197</v>
      </c>
      <c r="D99" s="163"/>
      <c r="E99" s="164">
        <v>216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52"/>
      <c r="Z99" s="152"/>
      <c r="AA99" s="152"/>
      <c r="AB99" s="152"/>
      <c r="AC99" s="152"/>
      <c r="AD99" s="152"/>
      <c r="AE99" s="152"/>
      <c r="AF99" s="152"/>
      <c r="AG99" s="152" t="s">
        <v>118</v>
      </c>
      <c r="AH99" s="152">
        <v>5</v>
      </c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ht="12.75" outlineLevel="1">
      <c r="A100" s="176">
        <v>37</v>
      </c>
      <c r="B100" s="177" t="s">
        <v>223</v>
      </c>
      <c r="C100" s="191" t="s">
        <v>224</v>
      </c>
      <c r="D100" s="178" t="s">
        <v>112</v>
      </c>
      <c r="E100" s="179">
        <v>216</v>
      </c>
      <c r="F100" s="180"/>
      <c r="G100" s="181">
        <f>ROUND(E100*F100,2)</f>
        <v>0</v>
      </c>
      <c r="H100" s="162"/>
      <c r="I100" s="161">
        <f>ROUND(E100*H100,2)</f>
        <v>0</v>
      </c>
      <c r="J100" s="162"/>
      <c r="K100" s="161">
        <f>ROUND(E100*J100,2)</f>
        <v>0</v>
      </c>
      <c r="L100" s="161">
        <v>21</v>
      </c>
      <c r="M100" s="161">
        <f>G100*(1+L100/100)</f>
        <v>0</v>
      </c>
      <c r="N100" s="161">
        <v>0</v>
      </c>
      <c r="O100" s="161">
        <f>ROUND(E100*N100,2)</f>
        <v>0</v>
      </c>
      <c r="P100" s="161">
        <v>0</v>
      </c>
      <c r="Q100" s="161">
        <f>ROUND(E100*P100,2)</f>
        <v>0</v>
      </c>
      <c r="R100" s="161"/>
      <c r="S100" s="161" t="s">
        <v>113</v>
      </c>
      <c r="T100" s="161" t="s">
        <v>122</v>
      </c>
      <c r="U100" s="161">
        <v>0.011</v>
      </c>
      <c r="V100" s="161">
        <f>ROUND(E100*U100,2)</f>
        <v>2.38</v>
      </c>
      <c r="W100" s="161"/>
      <c r="X100" s="161" t="s">
        <v>115</v>
      </c>
      <c r="Y100" s="152"/>
      <c r="Z100" s="152"/>
      <c r="AA100" s="152"/>
      <c r="AB100" s="152"/>
      <c r="AC100" s="152"/>
      <c r="AD100" s="152"/>
      <c r="AE100" s="152"/>
      <c r="AF100" s="152"/>
      <c r="AG100" s="152" t="s">
        <v>116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ht="12.75" outlineLevel="1">
      <c r="A101" s="159"/>
      <c r="B101" s="160"/>
      <c r="C101" s="192" t="s">
        <v>197</v>
      </c>
      <c r="D101" s="163"/>
      <c r="E101" s="164">
        <v>216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52"/>
      <c r="Z101" s="152"/>
      <c r="AA101" s="152"/>
      <c r="AB101" s="152"/>
      <c r="AC101" s="152"/>
      <c r="AD101" s="152"/>
      <c r="AE101" s="152"/>
      <c r="AF101" s="152"/>
      <c r="AG101" s="152" t="s">
        <v>118</v>
      </c>
      <c r="AH101" s="152">
        <v>5</v>
      </c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ht="12.75" outlineLevel="1">
      <c r="A102" s="176">
        <v>38</v>
      </c>
      <c r="B102" s="177" t="s">
        <v>225</v>
      </c>
      <c r="C102" s="191" t="s">
        <v>226</v>
      </c>
      <c r="D102" s="178" t="s">
        <v>142</v>
      </c>
      <c r="E102" s="179">
        <v>2.16</v>
      </c>
      <c r="F102" s="180"/>
      <c r="G102" s="181">
        <f>ROUND(E102*F102,2)</f>
        <v>0</v>
      </c>
      <c r="H102" s="162"/>
      <c r="I102" s="161">
        <f>ROUND(E102*H102,2)</f>
        <v>0</v>
      </c>
      <c r="J102" s="162"/>
      <c r="K102" s="161">
        <f>ROUND(E102*J102,2)</f>
        <v>0</v>
      </c>
      <c r="L102" s="161">
        <v>21</v>
      </c>
      <c r="M102" s="161">
        <f>G102*(1+L102/100)</f>
        <v>0</v>
      </c>
      <c r="N102" s="161">
        <v>0</v>
      </c>
      <c r="O102" s="161">
        <f>ROUND(E102*N102,2)</f>
        <v>0</v>
      </c>
      <c r="P102" s="161">
        <v>0</v>
      </c>
      <c r="Q102" s="161">
        <f>ROUND(E102*P102,2)</f>
        <v>0</v>
      </c>
      <c r="R102" s="161"/>
      <c r="S102" s="161" t="s">
        <v>113</v>
      </c>
      <c r="T102" s="161" t="s">
        <v>122</v>
      </c>
      <c r="U102" s="161">
        <v>0.26</v>
      </c>
      <c r="V102" s="161">
        <f>ROUND(E102*U102,2)</f>
        <v>0.56</v>
      </c>
      <c r="W102" s="161"/>
      <c r="X102" s="161" t="s">
        <v>115</v>
      </c>
      <c r="Y102" s="152"/>
      <c r="Z102" s="152"/>
      <c r="AA102" s="152"/>
      <c r="AB102" s="152"/>
      <c r="AC102" s="152"/>
      <c r="AD102" s="152"/>
      <c r="AE102" s="152"/>
      <c r="AF102" s="152"/>
      <c r="AG102" s="152" t="s">
        <v>116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ht="12.75" outlineLevel="1">
      <c r="A103" s="159"/>
      <c r="B103" s="160"/>
      <c r="C103" s="192" t="s">
        <v>227</v>
      </c>
      <c r="D103" s="163"/>
      <c r="E103" s="164">
        <v>2.16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52"/>
      <c r="Z103" s="152"/>
      <c r="AA103" s="152"/>
      <c r="AB103" s="152"/>
      <c r="AC103" s="152"/>
      <c r="AD103" s="152"/>
      <c r="AE103" s="152"/>
      <c r="AF103" s="152"/>
      <c r="AG103" s="152" t="s">
        <v>118</v>
      </c>
      <c r="AH103" s="152">
        <v>0</v>
      </c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ht="12.75" outlineLevel="1">
      <c r="A104" s="176">
        <v>39</v>
      </c>
      <c r="B104" s="177" t="s">
        <v>228</v>
      </c>
      <c r="C104" s="191" t="s">
        <v>229</v>
      </c>
      <c r="D104" s="178" t="s">
        <v>142</v>
      </c>
      <c r="E104" s="179">
        <v>2.16</v>
      </c>
      <c r="F104" s="180"/>
      <c r="G104" s="181">
        <f>ROUND(E104*F104,2)</f>
        <v>0</v>
      </c>
      <c r="H104" s="162"/>
      <c r="I104" s="161">
        <f>ROUND(E104*H104,2)</f>
        <v>0</v>
      </c>
      <c r="J104" s="162"/>
      <c r="K104" s="161">
        <f>ROUND(E104*J104,2)</f>
        <v>0</v>
      </c>
      <c r="L104" s="161">
        <v>21</v>
      </c>
      <c r="M104" s="161">
        <f>G104*(1+L104/100)</f>
        <v>0</v>
      </c>
      <c r="N104" s="161">
        <v>0</v>
      </c>
      <c r="O104" s="161">
        <f>ROUND(E104*N104,2)</f>
        <v>0</v>
      </c>
      <c r="P104" s="161">
        <v>0</v>
      </c>
      <c r="Q104" s="161">
        <f>ROUND(E104*P104,2)</f>
        <v>0</v>
      </c>
      <c r="R104" s="161"/>
      <c r="S104" s="161" t="s">
        <v>113</v>
      </c>
      <c r="T104" s="161" t="s">
        <v>114</v>
      </c>
      <c r="U104" s="161">
        <v>0.884</v>
      </c>
      <c r="V104" s="161">
        <f>ROUND(E104*U104,2)</f>
        <v>1.91</v>
      </c>
      <c r="W104" s="161"/>
      <c r="X104" s="161" t="s">
        <v>115</v>
      </c>
      <c r="Y104" s="152"/>
      <c r="Z104" s="152"/>
      <c r="AA104" s="152"/>
      <c r="AB104" s="152"/>
      <c r="AC104" s="152"/>
      <c r="AD104" s="152"/>
      <c r="AE104" s="152"/>
      <c r="AF104" s="152"/>
      <c r="AG104" s="152" t="s">
        <v>116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ht="12.75" outlineLevel="1">
      <c r="A105" s="159"/>
      <c r="B105" s="160"/>
      <c r="C105" s="192" t="s">
        <v>227</v>
      </c>
      <c r="D105" s="163"/>
      <c r="E105" s="164">
        <v>2.16</v>
      </c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52"/>
      <c r="Z105" s="152"/>
      <c r="AA105" s="152"/>
      <c r="AB105" s="152"/>
      <c r="AC105" s="152"/>
      <c r="AD105" s="152"/>
      <c r="AE105" s="152"/>
      <c r="AF105" s="152"/>
      <c r="AG105" s="152" t="s">
        <v>118</v>
      </c>
      <c r="AH105" s="152">
        <v>0</v>
      </c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ht="12.75" outlineLevel="1">
      <c r="A106" s="176">
        <v>40</v>
      </c>
      <c r="B106" s="177" t="s">
        <v>230</v>
      </c>
      <c r="C106" s="191" t="s">
        <v>231</v>
      </c>
      <c r="D106" s="178" t="s">
        <v>142</v>
      </c>
      <c r="E106" s="179">
        <v>8.64</v>
      </c>
      <c r="F106" s="180"/>
      <c r="G106" s="181">
        <f>ROUND(E106*F106,2)</f>
        <v>0</v>
      </c>
      <c r="H106" s="162"/>
      <c r="I106" s="161">
        <f>ROUND(E106*H106,2)</f>
        <v>0</v>
      </c>
      <c r="J106" s="162"/>
      <c r="K106" s="161">
        <f>ROUND(E106*J106,2)</f>
        <v>0</v>
      </c>
      <c r="L106" s="161">
        <v>21</v>
      </c>
      <c r="M106" s="161">
        <f>G106*(1+L106/100)</f>
        <v>0</v>
      </c>
      <c r="N106" s="161">
        <v>0</v>
      </c>
      <c r="O106" s="161">
        <f>ROUND(E106*N106,2)</f>
        <v>0</v>
      </c>
      <c r="P106" s="161">
        <v>0</v>
      </c>
      <c r="Q106" s="161">
        <f>ROUND(E106*P106,2)</f>
        <v>0</v>
      </c>
      <c r="R106" s="161"/>
      <c r="S106" s="161" t="s">
        <v>113</v>
      </c>
      <c r="T106" s="161" t="s">
        <v>122</v>
      </c>
      <c r="U106" s="161">
        <v>0.028</v>
      </c>
      <c r="V106" s="161">
        <f>ROUND(E106*U106,2)</f>
        <v>0.24</v>
      </c>
      <c r="W106" s="161"/>
      <c r="X106" s="161" t="s">
        <v>115</v>
      </c>
      <c r="Y106" s="152"/>
      <c r="Z106" s="152"/>
      <c r="AA106" s="152"/>
      <c r="AB106" s="152"/>
      <c r="AC106" s="152"/>
      <c r="AD106" s="152"/>
      <c r="AE106" s="152"/>
      <c r="AF106" s="152"/>
      <c r="AG106" s="152" t="s">
        <v>116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ht="12.75" outlineLevel="1">
      <c r="A107" s="159"/>
      <c r="B107" s="160"/>
      <c r="C107" s="192" t="s">
        <v>232</v>
      </c>
      <c r="D107" s="163"/>
      <c r="E107" s="164">
        <v>8.64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52"/>
      <c r="Z107" s="152"/>
      <c r="AA107" s="152"/>
      <c r="AB107" s="152"/>
      <c r="AC107" s="152"/>
      <c r="AD107" s="152"/>
      <c r="AE107" s="152"/>
      <c r="AF107" s="152"/>
      <c r="AG107" s="152" t="s">
        <v>118</v>
      </c>
      <c r="AH107" s="152">
        <v>0</v>
      </c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ht="22.5" outlineLevel="1">
      <c r="A108" s="183">
        <v>41</v>
      </c>
      <c r="B108" s="184" t="s">
        <v>233</v>
      </c>
      <c r="C108" s="196" t="s">
        <v>234</v>
      </c>
      <c r="D108" s="185" t="s">
        <v>235</v>
      </c>
      <c r="E108" s="186">
        <v>1</v>
      </c>
      <c r="F108" s="187"/>
      <c r="G108" s="188">
        <f>ROUND(E108*F108,2)</f>
        <v>0</v>
      </c>
      <c r="H108" s="162"/>
      <c r="I108" s="161">
        <f>ROUND(E108*H108,2)</f>
        <v>0</v>
      </c>
      <c r="J108" s="162"/>
      <c r="K108" s="161">
        <f>ROUND(E108*J108,2)</f>
        <v>0</v>
      </c>
      <c r="L108" s="161">
        <v>21</v>
      </c>
      <c r="M108" s="161">
        <f>G108*(1+L108/100)</f>
        <v>0</v>
      </c>
      <c r="N108" s="161">
        <v>0</v>
      </c>
      <c r="O108" s="161">
        <f>ROUND(E108*N108,2)</f>
        <v>0</v>
      </c>
      <c r="P108" s="161">
        <v>0</v>
      </c>
      <c r="Q108" s="161">
        <f>ROUND(E108*P108,2)</f>
        <v>0</v>
      </c>
      <c r="R108" s="161"/>
      <c r="S108" s="161" t="s">
        <v>236</v>
      </c>
      <c r="T108" s="161" t="s">
        <v>237</v>
      </c>
      <c r="U108" s="161">
        <v>0</v>
      </c>
      <c r="V108" s="161">
        <f>ROUND(E108*U108,2)</f>
        <v>0</v>
      </c>
      <c r="W108" s="161"/>
      <c r="X108" s="161" t="s">
        <v>115</v>
      </c>
      <c r="Y108" s="152"/>
      <c r="Z108" s="152"/>
      <c r="AA108" s="152"/>
      <c r="AB108" s="152"/>
      <c r="AC108" s="152"/>
      <c r="AD108" s="152"/>
      <c r="AE108" s="152"/>
      <c r="AF108" s="152"/>
      <c r="AG108" s="152" t="s">
        <v>116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ht="12.75" outlineLevel="1">
      <c r="A109" s="183">
        <v>42</v>
      </c>
      <c r="B109" s="184" t="s">
        <v>238</v>
      </c>
      <c r="C109" s="196" t="s">
        <v>239</v>
      </c>
      <c r="D109" s="185" t="s">
        <v>240</v>
      </c>
      <c r="E109" s="186">
        <v>1</v>
      </c>
      <c r="F109" s="187"/>
      <c r="G109" s="188">
        <f>ROUND(E109*F109,2)</f>
        <v>0</v>
      </c>
      <c r="H109" s="162"/>
      <c r="I109" s="161">
        <f>ROUND(E109*H109,2)</f>
        <v>0</v>
      </c>
      <c r="J109" s="162"/>
      <c r="K109" s="161">
        <f>ROUND(E109*J109,2)</f>
        <v>0</v>
      </c>
      <c r="L109" s="161">
        <v>21</v>
      </c>
      <c r="M109" s="161">
        <f>G109*(1+L109/100)</f>
        <v>0</v>
      </c>
      <c r="N109" s="161">
        <v>0</v>
      </c>
      <c r="O109" s="161">
        <f>ROUND(E109*N109,2)</f>
        <v>0</v>
      </c>
      <c r="P109" s="161">
        <v>0</v>
      </c>
      <c r="Q109" s="161">
        <f>ROUND(E109*P109,2)</f>
        <v>0</v>
      </c>
      <c r="R109" s="161"/>
      <c r="S109" s="161" t="s">
        <v>236</v>
      </c>
      <c r="T109" s="161" t="s">
        <v>237</v>
      </c>
      <c r="U109" s="161">
        <v>0</v>
      </c>
      <c r="V109" s="161">
        <f>ROUND(E109*U109,2)</f>
        <v>0</v>
      </c>
      <c r="W109" s="161"/>
      <c r="X109" s="161" t="s">
        <v>115</v>
      </c>
      <c r="Y109" s="152"/>
      <c r="Z109" s="152"/>
      <c r="AA109" s="152"/>
      <c r="AB109" s="152"/>
      <c r="AC109" s="152"/>
      <c r="AD109" s="152"/>
      <c r="AE109" s="152"/>
      <c r="AF109" s="152"/>
      <c r="AG109" s="152" t="s">
        <v>116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ht="12.75" outlineLevel="1">
      <c r="A110" s="176">
        <v>43</v>
      </c>
      <c r="B110" s="177" t="s">
        <v>241</v>
      </c>
      <c r="C110" s="191" t="s">
        <v>242</v>
      </c>
      <c r="D110" s="178" t="s">
        <v>243</v>
      </c>
      <c r="E110" s="179">
        <v>4.536</v>
      </c>
      <c r="F110" s="180"/>
      <c r="G110" s="181">
        <f>ROUND(E110*F110,2)</f>
        <v>0</v>
      </c>
      <c r="H110" s="162"/>
      <c r="I110" s="161">
        <f>ROUND(E110*H110,2)</f>
        <v>0</v>
      </c>
      <c r="J110" s="162"/>
      <c r="K110" s="161">
        <f>ROUND(E110*J110,2)</f>
        <v>0</v>
      </c>
      <c r="L110" s="161">
        <v>21</v>
      </c>
      <c r="M110" s="161">
        <f>G110*(1+L110/100)</f>
        <v>0</v>
      </c>
      <c r="N110" s="161">
        <v>0.001</v>
      </c>
      <c r="O110" s="161">
        <f>ROUND(E110*N110,2)</f>
        <v>0</v>
      </c>
      <c r="P110" s="161">
        <v>0</v>
      </c>
      <c r="Q110" s="161">
        <f>ROUND(E110*P110,2)</f>
        <v>0</v>
      </c>
      <c r="R110" s="161" t="s">
        <v>244</v>
      </c>
      <c r="S110" s="161" t="s">
        <v>113</v>
      </c>
      <c r="T110" s="161" t="s">
        <v>122</v>
      </c>
      <c r="U110" s="161">
        <v>0</v>
      </c>
      <c r="V110" s="161">
        <f>ROUND(E110*U110,2)</f>
        <v>0</v>
      </c>
      <c r="W110" s="161"/>
      <c r="X110" s="161" t="s">
        <v>245</v>
      </c>
      <c r="Y110" s="152"/>
      <c r="Z110" s="152"/>
      <c r="AA110" s="152"/>
      <c r="AB110" s="152"/>
      <c r="AC110" s="152"/>
      <c r="AD110" s="152"/>
      <c r="AE110" s="152"/>
      <c r="AF110" s="152"/>
      <c r="AG110" s="152" t="s">
        <v>246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ht="12.75" outlineLevel="1">
      <c r="A111" s="159"/>
      <c r="B111" s="160"/>
      <c r="C111" s="192" t="s">
        <v>247</v>
      </c>
      <c r="D111" s="163"/>
      <c r="E111" s="164">
        <v>4.536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52"/>
      <c r="Z111" s="152"/>
      <c r="AA111" s="152"/>
      <c r="AB111" s="152"/>
      <c r="AC111" s="152"/>
      <c r="AD111" s="152"/>
      <c r="AE111" s="152"/>
      <c r="AF111" s="152"/>
      <c r="AG111" s="152" t="s">
        <v>118</v>
      </c>
      <c r="AH111" s="152">
        <v>0</v>
      </c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ht="12.75" outlineLevel="1">
      <c r="A112" s="176">
        <v>44</v>
      </c>
      <c r="B112" s="177" t="s">
        <v>248</v>
      </c>
      <c r="C112" s="191" t="s">
        <v>249</v>
      </c>
      <c r="D112" s="178" t="s">
        <v>142</v>
      </c>
      <c r="E112" s="179">
        <v>22</v>
      </c>
      <c r="F112" s="180"/>
      <c r="G112" s="181">
        <f>ROUND(E112*F112,2)</f>
        <v>0</v>
      </c>
      <c r="H112" s="162"/>
      <c r="I112" s="161">
        <f>ROUND(E112*H112,2)</f>
        <v>0</v>
      </c>
      <c r="J112" s="162"/>
      <c r="K112" s="161">
        <f>ROUND(E112*J112,2)</f>
        <v>0</v>
      </c>
      <c r="L112" s="161">
        <v>21</v>
      </c>
      <c r="M112" s="161">
        <f>G112*(1+L112/100)</f>
        <v>0</v>
      </c>
      <c r="N112" s="161">
        <v>1.67</v>
      </c>
      <c r="O112" s="161">
        <f>ROUND(E112*N112,2)</f>
        <v>36.74</v>
      </c>
      <c r="P112" s="161">
        <v>0</v>
      </c>
      <c r="Q112" s="161">
        <f>ROUND(E112*P112,2)</f>
        <v>0</v>
      </c>
      <c r="R112" s="161" t="s">
        <v>244</v>
      </c>
      <c r="S112" s="161" t="s">
        <v>113</v>
      </c>
      <c r="T112" s="161" t="s">
        <v>122</v>
      </c>
      <c r="U112" s="161">
        <v>0</v>
      </c>
      <c r="V112" s="161">
        <f>ROUND(E112*U112,2)</f>
        <v>0</v>
      </c>
      <c r="W112" s="161"/>
      <c r="X112" s="161" t="s">
        <v>245</v>
      </c>
      <c r="Y112" s="152"/>
      <c r="Z112" s="152"/>
      <c r="AA112" s="152"/>
      <c r="AB112" s="152"/>
      <c r="AC112" s="152"/>
      <c r="AD112" s="152"/>
      <c r="AE112" s="152"/>
      <c r="AF112" s="152"/>
      <c r="AG112" s="152" t="s">
        <v>246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ht="12.75" outlineLevel="1">
      <c r="A113" s="159"/>
      <c r="B113" s="160"/>
      <c r="C113" s="192" t="s">
        <v>250</v>
      </c>
      <c r="D113" s="163"/>
      <c r="E113" s="164">
        <v>22</v>
      </c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52"/>
      <c r="Z113" s="152"/>
      <c r="AA113" s="152"/>
      <c r="AB113" s="152"/>
      <c r="AC113" s="152"/>
      <c r="AD113" s="152"/>
      <c r="AE113" s="152"/>
      <c r="AF113" s="152"/>
      <c r="AG113" s="152" t="s">
        <v>118</v>
      </c>
      <c r="AH113" s="152">
        <v>0</v>
      </c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ht="22.5" outlineLevel="1">
      <c r="A114" s="176">
        <v>45</v>
      </c>
      <c r="B114" s="177" t="s">
        <v>251</v>
      </c>
      <c r="C114" s="191" t="s">
        <v>252</v>
      </c>
      <c r="D114" s="178" t="s">
        <v>138</v>
      </c>
      <c r="E114" s="179">
        <v>8</v>
      </c>
      <c r="F114" s="180"/>
      <c r="G114" s="181">
        <f>ROUND(E114*F114,2)</f>
        <v>0</v>
      </c>
      <c r="H114" s="162"/>
      <c r="I114" s="161">
        <f>ROUND(E114*H114,2)</f>
        <v>0</v>
      </c>
      <c r="J114" s="162"/>
      <c r="K114" s="161">
        <f>ROUND(E114*J114,2)</f>
        <v>0</v>
      </c>
      <c r="L114" s="161">
        <v>21</v>
      </c>
      <c r="M114" s="161">
        <f>G114*(1+L114/100)</f>
        <v>0</v>
      </c>
      <c r="N114" s="161">
        <v>0.0158</v>
      </c>
      <c r="O114" s="161">
        <f>ROUND(E114*N114,2)</f>
        <v>0.13</v>
      </c>
      <c r="P114" s="161">
        <v>0</v>
      </c>
      <c r="Q114" s="161">
        <f>ROUND(E114*P114,2)</f>
        <v>0</v>
      </c>
      <c r="R114" s="161" t="s">
        <v>244</v>
      </c>
      <c r="S114" s="161" t="s">
        <v>113</v>
      </c>
      <c r="T114" s="161" t="s">
        <v>122</v>
      </c>
      <c r="U114" s="161">
        <v>0</v>
      </c>
      <c r="V114" s="161">
        <f>ROUND(E114*U114,2)</f>
        <v>0</v>
      </c>
      <c r="W114" s="161"/>
      <c r="X114" s="161" t="s">
        <v>245</v>
      </c>
      <c r="Y114" s="152"/>
      <c r="Z114" s="152"/>
      <c r="AA114" s="152"/>
      <c r="AB114" s="152"/>
      <c r="AC114" s="152"/>
      <c r="AD114" s="152"/>
      <c r="AE114" s="152"/>
      <c r="AF114" s="152"/>
      <c r="AG114" s="152" t="s">
        <v>246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ht="12.75" outlineLevel="1">
      <c r="A115" s="159"/>
      <c r="B115" s="160"/>
      <c r="C115" s="192" t="s">
        <v>253</v>
      </c>
      <c r="D115" s="163"/>
      <c r="E115" s="164">
        <v>8</v>
      </c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52"/>
      <c r="Z115" s="152"/>
      <c r="AA115" s="152"/>
      <c r="AB115" s="152"/>
      <c r="AC115" s="152"/>
      <c r="AD115" s="152"/>
      <c r="AE115" s="152"/>
      <c r="AF115" s="152"/>
      <c r="AG115" s="152" t="s">
        <v>118</v>
      </c>
      <c r="AH115" s="152">
        <v>0</v>
      </c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ht="12.75" outlineLevel="1">
      <c r="A116" s="176">
        <v>46</v>
      </c>
      <c r="B116" s="177" t="s">
        <v>254</v>
      </c>
      <c r="C116" s="191" t="s">
        <v>255</v>
      </c>
      <c r="D116" s="178" t="s">
        <v>256</v>
      </c>
      <c r="E116" s="179">
        <v>10</v>
      </c>
      <c r="F116" s="180"/>
      <c r="G116" s="181">
        <f>ROUND(E116*F116,2)</f>
        <v>0</v>
      </c>
      <c r="H116" s="162"/>
      <c r="I116" s="161">
        <f>ROUND(E116*H116,2)</f>
        <v>0</v>
      </c>
      <c r="J116" s="162"/>
      <c r="K116" s="161">
        <f>ROUND(E116*J116,2)</f>
        <v>0</v>
      </c>
      <c r="L116" s="161">
        <v>21</v>
      </c>
      <c r="M116" s="161">
        <f>G116*(1+L116/100)</f>
        <v>0</v>
      </c>
      <c r="N116" s="161">
        <v>0.001</v>
      </c>
      <c r="O116" s="161">
        <f>ROUND(E116*N116,2)</f>
        <v>0.01</v>
      </c>
      <c r="P116" s="161">
        <v>0</v>
      </c>
      <c r="Q116" s="161">
        <f>ROUND(E116*P116,2)</f>
        <v>0</v>
      </c>
      <c r="R116" s="161" t="s">
        <v>244</v>
      </c>
      <c r="S116" s="161" t="s">
        <v>113</v>
      </c>
      <c r="T116" s="161" t="s">
        <v>122</v>
      </c>
      <c r="U116" s="161">
        <v>0</v>
      </c>
      <c r="V116" s="161">
        <f>ROUND(E116*U116,2)</f>
        <v>0</v>
      </c>
      <c r="W116" s="161"/>
      <c r="X116" s="161" t="s">
        <v>245</v>
      </c>
      <c r="Y116" s="152"/>
      <c r="Z116" s="152"/>
      <c r="AA116" s="152"/>
      <c r="AB116" s="152"/>
      <c r="AC116" s="152"/>
      <c r="AD116" s="152"/>
      <c r="AE116" s="152"/>
      <c r="AF116" s="152"/>
      <c r="AG116" s="152" t="s">
        <v>246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ht="12.75" outlineLevel="1">
      <c r="A117" s="159"/>
      <c r="B117" s="160"/>
      <c r="C117" s="192" t="s">
        <v>257</v>
      </c>
      <c r="D117" s="163"/>
      <c r="E117" s="164">
        <v>10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52"/>
      <c r="Z117" s="152"/>
      <c r="AA117" s="152"/>
      <c r="AB117" s="152"/>
      <c r="AC117" s="152"/>
      <c r="AD117" s="152"/>
      <c r="AE117" s="152"/>
      <c r="AF117" s="152"/>
      <c r="AG117" s="152" t="s">
        <v>118</v>
      </c>
      <c r="AH117" s="152">
        <v>0</v>
      </c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ht="12.75" outlineLevel="1">
      <c r="A118" s="183">
        <v>47</v>
      </c>
      <c r="B118" s="184" t="s">
        <v>258</v>
      </c>
      <c r="C118" s="196" t="s">
        <v>259</v>
      </c>
      <c r="D118" s="185" t="s">
        <v>260</v>
      </c>
      <c r="E118" s="186">
        <v>1</v>
      </c>
      <c r="F118" s="187"/>
      <c r="G118" s="188">
        <f>ROUND(E118*F118,2)</f>
        <v>0</v>
      </c>
      <c r="H118" s="162"/>
      <c r="I118" s="161">
        <f>ROUND(E118*H118,2)</f>
        <v>0</v>
      </c>
      <c r="J118" s="162"/>
      <c r="K118" s="161">
        <f>ROUND(E118*J118,2)</f>
        <v>0</v>
      </c>
      <c r="L118" s="161">
        <v>21</v>
      </c>
      <c r="M118" s="161">
        <f>G118*(1+L118/100)</f>
        <v>0</v>
      </c>
      <c r="N118" s="161">
        <v>0.0012</v>
      </c>
      <c r="O118" s="161">
        <f>ROUND(E118*N118,2)</f>
        <v>0</v>
      </c>
      <c r="P118" s="161">
        <v>0</v>
      </c>
      <c r="Q118" s="161">
        <f>ROUND(E118*P118,2)</f>
        <v>0</v>
      </c>
      <c r="R118" s="161" t="s">
        <v>244</v>
      </c>
      <c r="S118" s="161" t="s">
        <v>113</v>
      </c>
      <c r="T118" s="161" t="s">
        <v>122</v>
      </c>
      <c r="U118" s="161">
        <v>0</v>
      </c>
      <c r="V118" s="161">
        <f>ROUND(E118*U118,2)</f>
        <v>0</v>
      </c>
      <c r="W118" s="161"/>
      <c r="X118" s="161" t="s">
        <v>245</v>
      </c>
      <c r="Y118" s="152"/>
      <c r="Z118" s="152"/>
      <c r="AA118" s="152"/>
      <c r="AB118" s="152"/>
      <c r="AC118" s="152"/>
      <c r="AD118" s="152"/>
      <c r="AE118" s="152"/>
      <c r="AF118" s="152"/>
      <c r="AG118" s="152" t="s">
        <v>246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ht="22.5" outlineLevel="1">
      <c r="A119" s="183">
        <v>48</v>
      </c>
      <c r="B119" s="184" t="s">
        <v>261</v>
      </c>
      <c r="C119" s="196" t="s">
        <v>262</v>
      </c>
      <c r="D119" s="185" t="s">
        <v>263</v>
      </c>
      <c r="E119" s="186">
        <v>2</v>
      </c>
      <c r="F119" s="187"/>
      <c r="G119" s="188">
        <f>ROUND(E119*F119,2)</f>
        <v>0</v>
      </c>
      <c r="H119" s="162"/>
      <c r="I119" s="161">
        <f>ROUND(E119*H119,2)</f>
        <v>0</v>
      </c>
      <c r="J119" s="162"/>
      <c r="K119" s="161">
        <f>ROUND(E119*J119,2)</f>
        <v>0</v>
      </c>
      <c r="L119" s="161">
        <v>21</v>
      </c>
      <c r="M119" s="161">
        <f>G119*(1+L119/100)</f>
        <v>0</v>
      </c>
      <c r="N119" s="161">
        <v>0.00656</v>
      </c>
      <c r="O119" s="161">
        <f>ROUND(E119*N119,2)</f>
        <v>0.01</v>
      </c>
      <c r="P119" s="161">
        <v>0</v>
      </c>
      <c r="Q119" s="161">
        <f>ROUND(E119*P119,2)</f>
        <v>0</v>
      </c>
      <c r="R119" s="161" t="s">
        <v>244</v>
      </c>
      <c r="S119" s="161" t="s">
        <v>113</v>
      </c>
      <c r="T119" s="161" t="s">
        <v>122</v>
      </c>
      <c r="U119" s="161">
        <v>0</v>
      </c>
      <c r="V119" s="161">
        <f>ROUND(E119*U119,2)</f>
        <v>0</v>
      </c>
      <c r="W119" s="161"/>
      <c r="X119" s="161" t="s">
        <v>245</v>
      </c>
      <c r="Y119" s="152"/>
      <c r="Z119" s="152"/>
      <c r="AA119" s="152"/>
      <c r="AB119" s="152"/>
      <c r="AC119" s="152"/>
      <c r="AD119" s="152"/>
      <c r="AE119" s="152"/>
      <c r="AF119" s="152"/>
      <c r="AG119" s="152" t="s">
        <v>246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33" ht="12.75">
      <c r="A120" s="170" t="s">
        <v>108</v>
      </c>
      <c r="B120" s="171" t="s">
        <v>68</v>
      </c>
      <c r="C120" s="190" t="s">
        <v>69</v>
      </c>
      <c r="D120" s="172"/>
      <c r="E120" s="173"/>
      <c r="F120" s="174"/>
      <c r="G120" s="175">
        <f>SUMIF(AG121:AG167,"&lt;&gt;NOR",G121:G167)</f>
        <v>0</v>
      </c>
      <c r="H120" s="169"/>
      <c r="I120" s="169">
        <f>SUM(I121:I167)</f>
        <v>0</v>
      </c>
      <c r="J120" s="169"/>
      <c r="K120" s="169">
        <f>SUM(K121:K167)</f>
        <v>0</v>
      </c>
      <c r="L120" s="169"/>
      <c r="M120" s="169">
        <f>SUM(M121:M167)</f>
        <v>0</v>
      </c>
      <c r="N120" s="169"/>
      <c r="O120" s="169">
        <f>SUM(O121:O167)</f>
        <v>76.97999999999999</v>
      </c>
      <c r="P120" s="169"/>
      <c r="Q120" s="169">
        <f>SUM(Q121:Q167)</f>
        <v>0</v>
      </c>
      <c r="R120" s="169"/>
      <c r="S120" s="169"/>
      <c r="T120" s="169"/>
      <c r="U120" s="169"/>
      <c r="V120" s="169">
        <f>SUM(V121:V167)</f>
        <v>86.47000000000001</v>
      </c>
      <c r="W120" s="169"/>
      <c r="X120" s="169"/>
      <c r="AG120" t="s">
        <v>109</v>
      </c>
    </row>
    <row r="121" spans="1:60" ht="12.75" outlineLevel="1">
      <c r="A121" s="176">
        <v>49</v>
      </c>
      <c r="B121" s="177" t="s">
        <v>264</v>
      </c>
      <c r="C121" s="191" t="s">
        <v>265</v>
      </c>
      <c r="D121" s="178" t="s">
        <v>112</v>
      </c>
      <c r="E121" s="179">
        <v>66.5</v>
      </c>
      <c r="F121" s="180"/>
      <c r="G121" s="181">
        <f>ROUND(E121*F121,2)</f>
        <v>0</v>
      </c>
      <c r="H121" s="162"/>
      <c r="I121" s="161">
        <f>ROUND(E121*H121,2)</f>
        <v>0</v>
      </c>
      <c r="J121" s="162"/>
      <c r="K121" s="161">
        <f>ROUND(E121*J121,2)</f>
        <v>0</v>
      </c>
      <c r="L121" s="161">
        <v>21</v>
      </c>
      <c r="M121" s="161">
        <f>G121*(1+L121/100)</f>
        <v>0</v>
      </c>
      <c r="N121" s="161">
        <v>0.10605</v>
      </c>
      <c r="O121" s="161">
        <f>ROUND(E121*N121,2)</f>
        <v>7.05</v>
      </c>
      <c r="P121" s="161">
        <v>0</v>
      </c>
      <c r="Q121" s="161">
        <f>ROUND(E121*P121,2)</f>
        <v>0</v>
      </c>
      <c r="R121" s="161"/>
      <c r="S121" s="161" t="s">
        <v>113</v>
      </c>
      <c r="T121" s="161" t="s">
        <v>122</v>
      </c>
      <c r="U121" s="161">
        <v>0</v>
      </c>
      <c r="V121" s="161">
        <f>ROUND(E121*U121,2)</f>
        <v>0</v>
      </c>
      <c r="W121" s="161"/>
      <c r="X121" s="161" t="s">
        <v>115</v>
      </c>
      <c r="Y121" s="152"/>
      <c r="Z121" s="152"/>
      <c r="AA121" s="152"/>
      <c r="AB121" s="152"/>
      <c r="AC121" s="152"/>
      <c r="AD121" s="152"/>
      <c r="AE121" s="152"/>
      <c r="AF121" s="152"/>
      <c r="AG121" s="152" t="s">
        <v>116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ht="12.75" outlineLevel="1">
      <c r="A122" s="159"/>
      <c r="B122" s="160"/>
      <c r="C122" s="192" t="s">
        <v>266</v>
      </c>
      <c r="D122" s="163"/>
      <c r="E122" s="164">
        <v>60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52"/>
      <c r="Z122" s="152"/>
      <c r="AA122" s="152"/>
      <c r="AB122" s="152"/>
      <c r="AC122" s="152"/>
      <c r="AD122" s="152"/>
      <c r="AE122" s="152"/>
      <c r="AF122" s="152"/>
      <c r="AG122" s="152" t="s">
        <v>118</v>
      </c>
      <c r="AH122" s="152">
        <v>5</v>
      </c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ht="12.75" outlineLevel="1">
      <c r="A123" s="159"/>
      <c r="B123" s="160"/>
      <c r="C123" s="192" t="s">
        <v>267</v>
      </c>
      <c r="D123" s="163"/>
      <c r="E123" s="164">
        <v>6.5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52"/>
      <c r="Z123" s="152"/>
      <c r="AA123" s="152"/>
      <c r="AB123" s="152"/>
      <c r="AC123" s="152"/>
      <c r="AD123" s="152"/>
      <c r="AE123" s="152"/>
      <c r="AF123" s="152"/>
      <c r="AG123" s="152" t="s">
        <v>118</v>
      </c>
      <c r="AH123" s="152">
        <v>5</v>
      </c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ht="22.5" outlineLevel="1">
      <c r="A124" s="176">
        <v>50</v>
      </c>
      <c r="B124" s="177" t="s">
        <v>268</v>
      </c>
      <c r="C124" s="191" t="s">
        <v>269</v>
      </c>
      <c r="D124" s="178" t="s">
        <v>112</v>
      </c>
      <c r="E124" s="179">
        <v>19.95</v>
      </c>
      <c r="F124" s="180"/>
      <c r="G124" s="181">
        <f>ROUND(E124*F124,2)</f>
        <v>0</v>
      </c>
      <c r="H124" s="162"/>
      <c r="I124" s="161">
        <f>ROUND(E124*H124,2)</f>
        <v>0</v>
      </c>
      <c r="J124" s="162"/>
      <c r="K124" s="161">
        <f>ROUND(E124*J124,2)</f>
        <v>0</v>
      </c>
      <c r="L124" s="161">
        <v>21</v>
      </c>
      <c r="M124" s="161">
        <f>G124*(1+L124/100)</f>
        <v>0</v>
      </c>
      <c r="N124" s="161">
        <v>0.71644</v>
      </c>
      <c r="O124" s="161">
        <f>ROUND(E124*N124,2)</f>
        <v>14.29</v>
      </c>
      <c r="P124" s="161">
        <v>0</v>
      </c>
      <c r="Q124" s="161">
        <f>ROUND(E124*P124,2)</f>
        <v>0</v>
      </c>
      <c r="R124" s="161"/>
      <c r="S124" s="161" t="s">
        <v>113</v>
      </c>
      <c r="T124" s="161" t="s">
        <v>122</v>
      </c>
      <c r="U124" s="161">
        <v>0.073</v>
      </c>
      <c r="V124" s="161">
        <f>ROUND(E124*U124,2)</f>
        <v>1.46</v>
      </c>
      <c r="W124" s="161"/>
      <c r="X124" s="161" t="s">
        <v>115</v>
      </c>
      <c r="Y124" s="152"/>
      <c r="Z124" s="152"/>
      <c r="AA124" s="152"/>
      <c r="AB124" s="152"/>
      <c r="AC124" s="152"/>
      <c r="AD124" s="152"/>
      <c r="AE124" s="152"/>
      <c r="AF124" s="152"/>
      <c r="AG124" s="152" t="s">
        <v>116</v>
      </c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12.75" outlineLevel="1">
      <c r="A125" s="159"/>
      <c r="B125" s="160"/>
      <c r="C125" s="192" t="s">
        <v>270</v>
      </c>
      <c r="D125" s="163"/>
      <c r="E125" s="164">
        <v>19.95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52"/>
      <c r="Z125" s="152"/>
      <c r="AA125" s="152"/>
      <c r="AB125" s="152"/>
      <c r="AC125" s="152"/>
      <c r="AD125" s="152"/>
      <c r="AE125" s="152"/>
      <c r="AF125" s="152"/>
      <c r="AG125" s="152" t="s">
        <v>118</v>
      </c>
      <c r="AH125" s="152">
        <v>0</v>
      </c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ht="22.5" outlineLevel="1">
      <c r="A126" s="176">
        <v>51</v>
      </c>
      <c r="B126" s="177" t="s">
        <v>271</v>
      </c>
      <c r="C126" s="191" t="s">
        <v>272</v>
      </c>
      <c r="D126" s="178" t="s">
        <v>112</v>
      </c>
      <c r="E126" s="179">
        <v>66.5</v>
      </c>
      <c r="F126" s="180"/>
      <c r="G126" s="181">
        <f>ROUND(E126*F126,2)</f>
        <v>0</v>
      </c>
      <c r="H126" s="162"/>
      <c r="I126" s="161">
        <f>ROUND(E126*H126,2)</f>
        <v>0</v>
      </c>
      <c r="J126" s="162"/>
      <c r="K126" s="161">
        <f>ROUND(E126*J126,2)</f>
        <v>0</v>
      </c>
      <c r="L126" s="161">
        <v>21</v>
      </c>
      <c r="M126" s="161">
        <f>G126*(1+L126/100)</f>
        <v>0</v>
      </c>
      <c r="N126" s="161">
        <v>0.441</v>
      </c>
      <c r="O126" s="161">
        <f>ROUND(E126*N126,2)</f>
        <v>29.33</v>
      </c>
      <c r="P126" s="161">
        <v>0</v>
      </c>
      <c r="Q126" s="161">
        <f>ROUND(E126*P126,2)</f>
        <v>0</v>
      </c>
      <c r="R126" s="161"/>
      <c r="S126" s="161" t="s">
        <v>113</v>
      </c>
      <c r="T126" s="161" t="s">
        <v>122</v>
      </c>
      <c r="U126" s="161">
        <v>0.029</v>
      </c>
      <c r="V126" s="161">
        <f>ROUND(E126*U126,2)</f>
        <v>1.93</v>
      </c>
      <c r="W126" s="161"/>
      <c r="X126" s="161" t="s">
        <v>115</v>
      </c>
      <c r="Y126" s="152"/>
      <c r="Z126" s="152"/>
      <c r="AA126" s="152"/>
      <c r="AB126" s="152"/>
      <c r="AC126" s="152"/>
      <c r="AD126" s="152"/>
      <c r="AE126" s="152"/>
      <c r="AF126" s="152"/>
      <c r="AG126" s="152" t="s">
        <v>116</v>
      </c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ht="12.75" outlineLevel="1">
      <c r="A127" s="159"/>
      <c r="B127" s="160"/>
      <c r="C127" s="192" t="s">
        <v>273</v>
      </c>
      <c r="D127" s="163"/>
      <c r="E127" s="164">
        <v>66.5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52"/>
      <c r="Z127" s="152"/>
      <c r="AA127" s="152"/>
      <c r="AB127" s="152"/>
      <c r="AC127" s="152"/>
      <c r="AD127" s="152"/>
      <c r="AE127" s="152"/>
      <c r="AF127" s="152"/>
      <c r="AG127" s="152" t="s">
        <v>118</v>
      </c>
      <c r="AH127" s="152">
        <v>5</v>
      </c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ht="22.5" outlineLevel="1">
      <c r="A128" s="176">
        <v>52</v>
      </c>
      <c r="B128" s="177" t="s">
        <v>274</v>
      </c>
      <c r="C128" s="191" t="s">
        <v>275</v>
      </c>
      <c r="D128" s="178" t="s">
        <v>177</v>
      </c>
      <c r="E128" s="179">
        <v>7.056</v>
      </c>
      <c r="F128" s="180"/>
      <c r="G128" s="181">
        <f>ROUND(E128*F128,2)</f>
        <v>0</v>
      </c>
      <c r="H128" s="162"/>
      <c r="I128" s="161">
        <f>ROUND(E128*H128,2)</f>
        <v>0</v>
      </c>
      <c r="J128" s="162"/>
      <c r="K128" s="161">
        <f>ROUND(E128*J128,2)</f>
        <v>0</v>
      </c>
      <c r="L128" s="161">
        <v>21</v>
      </c>
      <c r="M128" s="161">
        <f>G128*(1+L128/100)</f>
        <v>0</v>
      </c>
      <c r="N128" s="161">
        <v>1.1</v>
      </c>
      <c r="O128" s="161">
        <f>ROUND(E128*N128,2)</f>
        <v>7.76</v>
      </c>
      <c r="P128" s="161">
        <v>0</v>
      </c>
      <c r="Q128" s="161">
        <f>ROUND(E128*P128,2)</f>
        <v>0</v>
      </c>
      <c r="R128" s="161"/>
      <c r="S128" s="161" t="s">
        <v>113</v>
      </c>
      <c r="T128" s="161" t="s">
        <v>122</v>
      </c>
      <c r="U128" s="161">
        <v>0.163</v>
      </c>
      <c r="V128" s="161">
        <f>ROUND(E128*U128,2)</f>
        <v>1.15</v>
      </c>
      <c r="W128" s="161"/>
      <c r="X128" s="161" t="s">
        <v>115</v>
      </c>
      <c r="Y128" s="152"/>
      <c r="Z128" s="152"/>
      <c r="AA128" s="152"/>
      <c r="AB128" s="152"/>
      <c r="AC128" s="152"/>
      <c r="AD128" s="152"/>
      <c r="AE128" s="152"/>
      <c r="AF128" s="152"/>
      <c r="AG128" s="152" t="s">
        <v>116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ht="12.75" outlineLevel="1">
      <c r="A129" s="159"/>
      <c r="B129" s="160"/>
      <c r="C129" s="192" t="s">
        <v>276</v>
      </c>
      <c r="D129" s="163"/>
      <c r="E129" s="164">
        <v>7.056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52"/>
      <c r="Z129" s="152"/>
      <c r="AA129" s="152"/>
      <c r="AB129" s="152"/>
      <c r="AC129" s="152"/>
      <c r="AD129" s="152"/>
      <c r="AE129" s="152"/>
      <c r="AF129" s="152"/>
      <c r="AG129" s="152" t="s">
        <v>118</v>
      </c>
      <c r="AH129" s="152">
        <v>0</v>
      </c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ht="22.5" outlineLevel="1">
      <c r="A130" s="176">
        <v>53</v>
      </c>
      <c r="B130" s="177" t="s">
        <v>277</v>
      </c>
      <c r="C130" s="191" t="s">
        <v>278</v>
      </c>
      <c r="D130" s="178" t="s">
        <v>177</v>
      </c>
      <c r="E130" s="179">
        <v>2.5872</v>
      </c>
      <c r="F130" s="180"/>
      <c r="G130" s="181">
        <f>ROUND(E130*F130,2)</f>
        <v>0</v>
      </c>
      <c r="H130" s="162"/>
      <c r="I130" s="161">
        <f>ROUND(E130*H130,2)</f>
        <v>0</v>
      </c>
      <c r="J130" s="162"/>
      <c r="K130" s="161">
        <f>ROUND(E130*J130,2)</f>
        <v>0</v>
      </c>
      <c r="L130" s="161">
        <v>21</v>
      </c>
      <c r="M130" s="161">
        <f>G130*(1+L130/100)</f>
        <v>0</v>
      </c>
      <c r="N130" s="161">
        <v>1</v>
      </c>
      <c r="O130" s="161">
        <f>ROUND(E130*N130,2)</f>
        <v>2.59</v>
      </c>
      <c r="P130" s="161">
        <v>0</v>
      </c>
      <c r="Q130" s="161">
        <f>ROUND(E130*P130,2)</f>
        <v>0</v>
      </c>
      <c r="R130" s="161"/>
      <c r="S130" s="161" t="s">
        <v>113</v>
      </c>
      <c r="T130" s="161" t="s">
        <v>122</v>
      </c>
      <c r="U130" s="161">
        <v>0.406</v>
      </c>
      <c r="V130" s="161">
        <f>ROUND(E130*U130,2)</f>
        <v>1.05</v>
      </c>
      <c r="W130" s="161"/>
      <c r="X130" s="161" t="s">
        <v>115</v>
      </c>
      <c r="Y130" s="152"/>
      <c r="Z130" s="152"/>
      <c r="AA130" s="152"/>
      <c r="AB130" s="152"/>
      <c r="AC130" s="152"/>
      <c r="AD130" s="152"/>
      <c r="AE130" s="152"/>
      <c r="AF130" s="152"/>
      <c r="AG130" s="152" t="s">
        <v>116</v>
      </c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ht="12.75" outlineLevel="1">
      <c r="A131" s="159"/>
      <c r="B131" s="160"/>
      <c r="C131" s="192" t="s">
        <v>279</v>
      </c>
      <c r="D131" s="163"/>
      <c r="E131" s="164">
        <v>2.5872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52"/>
      <c r="Z131" s="152"/>
      <c r="AA131" s="152"/>
      <c r="AB131" s="152"/>
      <c r="AC131" s="152"/>
      <c r="AD131" s="152"/>
      <c r="AE131" s="152"/>
      <c r="AF131" s="152"/>
      <c r="AG131" s="152" t="s">
        <v>118</v>
      </c>
      <c r="AH131" s="152">
        <v>0</v>
      </c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ht="12.75" outlineLevel="1">
      <c r="A132" s="176">
        <v>54</v>
      </c>
      <c r="B132" s="177" t="s">
        <v>280</v>
      </c>
      <c r="C132" s="191" t="s">
        <v>281</v>
      </c>
      <c r="D132" s="178" t="s">
        <v>112</v>
      </c>
      <c r="E132" s="179">
        <v>76.475</v>
      </c>
      <c r="F132" s="180"/>
      <c r="G132" s="181">
        <f>ROUND(E132*F132,2)</f>
        <v>0</v>
      </c>
      <c r="H132" s="162"/>
      <c r="I132" s="161">
        <f>ROUND(E132*H132,2)</f>
        <v>0</v>
      </c>
      <c r="J132" s="162"/>
      <c r="K132" s="161">
        <f>ROUND(E132*J132,2)</f>
        <v>0</v>
      </c>
      <c r="L132" s="161">
        <v>21</v>
      </c>
      <c r="M132" s="161">
        <f>G132*(1+L132/100)</f>
        <v>0</v>
      </c>
      <c r="N132" s="161">
        <v>0</v>
      </c>
      <c r="O132" s="161">
        <f>ROUND(E132*N132,2)</f>
        <v>0</v>
      </c>
      <c r="P132" s="161">
        <v>0</v>
      </c>
      <c r="Q132" s="161">
        <f>ROUND(E132*P132,2)</f>
        <v>0</v>
      </c>
      <c r="R132" s="161"/>
      <c r="S132" s="161" t="s">
        <v>113</v>
      </c>
      <c r="T132" s="161" t="s">
        <v>122</v>
      </c>
      <c r="U132" s="161">
        <v>0.091</v>
      </c>
      <c r="V132" s="161">
        <f>ROUND(E132*U132,2)</f>
        <v>6.96</v>
      </c>
      <c r="W132" s="161"/>
      <c r="X132" s="161" t="s">
        <v>115</v>
      </c>
      <c r="Y132" s="152"/>
      <c r="Z132" s="152"/>
      <c r="AA132" s="152"/>
      <c r="AB132" s="152"/>
      <c r="AC132" s="152"/>
      <c r="AD132" s="152"/>
      <c r="AE132" s="152"/>
      <c r="AF132" s="152"/>
      <c r="AG132" s="152" t="s">
        <v>116</v>
      </c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ht="12.75" outlineLevel="1">
      <c r="A133" s="159"/>
      <c r="B133" s="160"/>
      <c r="C133" s="192" t="s">
        <v>282</v>
      </c>
      <c r="D133" s="163"/>
      <c r="E133" s="164">
        <v>76.475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52"/>
      <c r="Z133" s="152"/>
      <c r="AA133" s="152"/>
      <c r="AB133" s="152"/>
      <c r="AC133" s="152"/>
      <c r="AD133" s="152"/>
      <c r="AE133" s="152"/>
      <c r="AF133" s="152"/>
      <c r="AG133" s="152" t="s">
        <v>118</v>
      </c>
      <c r="AH133" s="152">
        <v>0</v>
      </c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ht="12.75" outlineLevel="1">
      <c r="A134" s="176">
        <v>55</v>
      </c>
      <c r="B134" s="177" t="s">
        <v>283</v>
      </c>
      <c r="C134" s="191" t="s">
        <v>284</v>
      </c>
      <c r="D134" s="178" t="s">
        <v>112</v>
      </c>
      <c r="E134" s="179">
        <v>14</v>
      </c>
      <c r="F134" s="180"/>
      <c r="G134" s="181">
        <f>ROUND(E134*F134,2)</f>
        <v>0</v>
      </c>
      <c r="H134" s="162"/>
      <c r="I134" s="161">
        <f>ROUND(E134*H134,2)</f>
        <v>0</v>
      </c>
      <c r="J134" s="162"/>
      <c r="K134" s="161">
        <f>ROUND(E134*J134,2)</f>
        <v>0</v>
      </c>
      <c r="L134" s="161">
        <v>21</v>
      </c>
      <c r="M134" s="161">
        <f>G134*(1+L134/100)</f>
        <v>0</v>
      </c>
      <c r="N134" s="161">
        <v>0.10255</v>
      </c>
      <c r="O134" s="161">
        <f>ROUND(E134*N134,2)</f>
        <v>1.44</v>
      </c>
      <c r="P134" s="161">
        <v>0</v>
      </c>
      <c r="Q134" s="161">
        <f>ROUND(E134*P134,2)</f>
        <v>0</v>
      </c>
      <c r="R134" s="161"/>
      <c r="S134" s="161" t="s">
        <v>113</v>
      </c>
      <c r="T134" s="161" t="s">
        <v>122</v>
      </c>
      <c r="U134" s="161">
        <v>0.111</v>
      </c>
      <c r="V134" s="161">
        <f>ROUND(E134*U134,2)</f>
        <v>1.55</v>
      </c>
      <c r="W134" s="161"/>
      <c r="X134" s="161" t="s">
        <v>115</v>
      </c>
      <c r="Y134" s="152"/>
      <c r="Z134" s="152"/>
      <c r="AA134" s="152"/>
      <c r="AB134" s="152"/>
      <c r="AC134" s="152"/>
      <c r="AD134" s="152"/>
      <c r="AE134" s="152"/>
      <c r="AF134" s="152"/>
      <c r="AG134" s="152" t="s">
        <v>116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ht="12.75" outlineLevel="1">
      <c r="A135" s="159"/>
      <c r="B135" s="160"/>
      <c r="C135" s="192" t="s">
        <v>187</v>
      </c>
      <c r="D135" s="163"/>
      <c r="E135" s="164">
        <v>14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52"/>
      <c r="Z135" s="152"/>
      <c r="AA135" s="152"/>
      <c r="AB135" s="152"/>
      <c r="AC135" s="152"/>
      <c r="AD135" s="152"/>
      <c r="AE135" s="152"/>
      <c r="AF135" s="152"/>
      <c r="AG135" s="152" t="s">
        <v>118</v>
      </c>
      <c r="AH135" s="152">
        <v>0</v>
      </c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ht="12.75" outlineLevel="1">
      <c r="A136" s="176">
        <v>56</v>
      </c>
      <c r="B136" s="177" t="s">
        <v>285</v>
      </c>
      <c r="C136" s="191" t="s">
        <v>286</v>
      </c>
      <c r="D136" s="178" t="s">
        <v>112</v>
      </c>
      <c r="E136" s="179">
        <v>14</v>
      </c>
      <c r="F136" s="180"/>
      <c r="G136" s="181">
        <f>ROUND(E136*F136,2)</f>
        <v>0</v>
      </c>
      <c r="H136" s="162"/>
      <c r="I136" s="161">
        <f>ROUND(E136*H136,2)</f>
        <v>0</v>
      </c>
      <c r="J136" s="162"/>
      <c r="K136" s="161">
        <f>ROUND(E136*J136,2)</f>
        <v>0</v>
      </c>
      <c r="L136" s="161">
        <v>21</v>
      </c>
      <c r="M136" s="161">
        <f>G136*(1+L136/100)</f>
        <v>0</v>
      </c>
      <c r="N136" s="161">
        <v>0.00061</v>
      </c>
      <c r="O136" s="161">
        <f>ROUND(E136*N136,2)</f>
        <v>0.01</v>
      </c>
      <c r="P136" s="161">
        <v>0</v>
      </c>
      <c r="Q136" s="161">
        <f>ROUND(E136*P136,2)</f>
        <v>0</v>
      </c>
      <c r="R136" s="161"/>
      <c r="S136" s="161" t="s">
        <v>113</v>
      </c>
      <c r="T136" s="161" t="s">
        <v>122</v>
      </c>
      <c r="U136" s="161">
        <v>0.002</v>
      </c>
      <c r="V136" s="161">
        <f>ROUND(E136*U136,2)</f>
        <v>0.03</v>
      </c>
      <c r="W136" s="161"/>
      <c r="X136" s="161" t="s">
        <v>115</v>
      </c>
      <c r="Y136" s="152"/>
      <c r="Z136" s="152"/>
      <c r="AA136" s="152"/>
      <c r="AB136" s="152"/>
      <c r="AC136" s="152"/>
      <c r="AD136" s="152"/>
      <c r="AE136" s="152"/>
      <c r="AF136" s="152"/>
      <c r="AG136" s="152" t="s">
        <v>116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ht="12.75" outlineLevel="1">
      <c r="A137" s="159"/>
      <c r="B137" s="160"/>
      <c r="C137" s="192" t="s">
        <v>287</v>
      </c>
      <c r="D137" s="163"/>
      <c r="E137" s="164">
        <v>14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52"/>
      <c r="Z137" s="152"/>
      <c r="AA137" s="152"/>
      <c r="AB137" s="152"/>
      <c r="AC137" s="152"/>
      <c r="AD137" s="152"/>
      <c r="AE137" s="152"/>
      <c r="AF137" s="152"/>
      <c r="AG137" s="152" t="s">
        <v>118</v>
      </c>
      <c r="AH137" s="152">
        <v>5</v>
      </c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ht="12.75" outlineLevel="1">
      <c r="A138" s="176">
        <v>57</v>
      </c>
      <c r="B138" s="177" t="s">
        <v>288</v>
      </c>
      <c r="C138" s="191" t="s">
        <v>289</v>
      </c>
      <c r="D138" s="178" t="s">
        <v>112</v>
      </c>
      <c r="E138" s="179">
        <v>14</v>
      </c>
      <c r="F138" s="180"/>
      <c r="G138" s="181">
        <f>ROUND(E138*F138,2)</f>
        <v>0</v>
      </c>
      <c r="H138" s="162"/>
      <c r="I138" s="161">
        <f>ROUND(E138*H138,2)</f>
        <v>0</v>
      </c>
      <c r="J138" s="162"/>
      <c r="K138" s="161">
        <f>ROUND(E138*J138,2)</f>
        <v>0</v>
      </c>
      <c r="L138" s="161">
        <v>21</v>
      </c>
      <c r="M138" s="161">
        <f>G138*(1+L138/100)</f>
        <v>0</v>
      </c>
      <c r="N138" s="161">
        <v>0.00404</v>
      </c>
      <c r="O138" s="161">
        <f>ROUND(E138*N138,2)</f>
        <v>0.06</v>
      </c>
      <c r="P138" s="161">
        <v>0</v>
      </c>
      <c r="Q138" s="161">
        <f>ROUND(E138*P138,2)</f>
        <v>0</v>
      </c>
      <c r="R138" s="161"/>
      <c r="S138" s="161" t="s">
        <v>113</v>
      </c>
      <c r="T138" s="161" t="s">
        <v>122</v>
      </c>
      <c r="U138" s="161">
        <v>0.002</v>
      </c>
      <c r="V138" s="161">
        <f>ROUND(E138*U138,2)</f>
        <v>0.03</v>
      </c>
      <c r="W138" s="161"/>
      <c r="X138" s="161" t="s">
        <v>115</v>
      </c>
      <c r="Y138" s="152"/>
      <c r="Z138" s="152"/>
      <c r="AA138" s="152"/>
      <c r="AB138" s="152"/>
      <c r="AC138" s="152"/>
      <c r="AD138" s="152"/>
      <c r="AE138" s="152"/>
      <c r="AF138" s="152"/>
      <c r="AG138" s="152" t="s">
        <v>116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ht="12.75" outlineLevel="1">
      <c r="A139" s="159"/>
      <c r="B139" s="160"/>
      <c r="C139" s="192" t="s">
        <v>287</v>
      </c>
      <c r="D139" s="163"/>
      <c r="E139" s="164">
        <v>14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52"/>
      <c r="Z139" s="152"/>
      <c r="AA139" s="152"/>
      <c r="AB139" s="152"/>
      <c r="AC139" s="152"/>
      <c r="AD139" s="152"/>
      <c r="AE139" s="152"/>
      <c r="AF139" s="152"/>
      <c r="AG139" s="152" t="s">
        <v>118</v>
      </c>
      <c r="AH139" s="152">
        <v>5</v>
      </c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ht="12.75" outlineLevel="1">
      <c r="A140" s="176">
        <v>58</v>
      </c>
      <c r="B140" s="177" t="s">
        <v>290</v>
      </c>
      <c r="C140" s="191" t="s">
        <v>291</v>
      </c>
      <c r="D140" s="178" t="s">
        <v>112</v>
      </c>
      <c r="E140" s="179">
        <v>14</v>
      </c>
      <c r="F140" s="180"/>
      <c r="G140" s="181">
        <f>ROUND(E140*F140,2)</f>
        <v>0</v>
      </c>
      <c r="H140" s="162"/>
      <c r="I140" s="161">
        <f>ROUND(E140*H140,2)</f>
        <v>0</v>
      </c>
      <c r="J140" s="162"/>
      <c r="K140" s="161">
        <f>ROUND(E140*J140,2)</f>
        <v>0</v>
      </c>
      <c r="L140" s="161">
        <v>21</v>
      </c>
      <c r="M140" s="161">
        <f>G140*(1+L140/100)</f>
        <v>0</v>
      </c>
      <c r="N140" s="161">
        <v>0.01184</v>
      </c>
      <c r="O140" s="161">
        <f>ROUND(E140*N140,2)</f>
        <v>0.17</v>
      </c>
      <c r="P140" s="161">
        <v>0</v>
      </c>
      <c r="Q140" s="161">
        <f>ROUND(E140*P140,2)</f>
        <v>0</v>
      </c>
      <c r="R140" s="161"/>
      <c r="S140" s="161" t="s">
        <v>113</v>
      </c>
      <c r="T140" s="161" t="s">
        <v>122</v>
      </c>
      <c r="U140" s="161">
        <v>0.005</v>
      </c>
      <c r="V140" s="161">
        <f>ROUND(E140*U140,2)</f>
        <v>0.07</v>
      </c>
      <c r="W140" s="161"/>
      <c r="X140" s="161" t="s">
        <v>115</v>
      </c>
      <c r="Y140" s="152"/>
      <c r="Z140" s="152"/>
      <c r="AA140" s="152"/>
      <c r="AB140" s="152"/>
      <c r="AC140" s="152"/>
      <c r="AD140" s="152"/>
      <c r="AE140" s="152"/>
      <c r="AF140" s="152"/>
      <c r="AG140" s="152" t="s">
        <v>116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ht="12.75" outlineLevel="1">
      <c r="A141" s="159"/>
      <c r="B141" s="160"/>
      <c r="C141" s="192" t="s">
        <v>287</v>
      </c>
      <c r="D141" s="163"/>
      <c r="E141" s="164">
        <v>14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52"/>
      <c r="Z141" s="152"/>
      <c r="AA141" s="152"/>
      <c r="AB141" s="152"/>
      <c r="AC141" s="152"/>
      <c r="AD141" s="152"/>
      <c r="AE141" s="152"/>
      <c r="AF141" s="152"/>
      <c r="AG141" s="152" t="s">
        <v>118</v>
      </c>
      <c r="AH141" s="152">
        <v>5</v>
      </c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ht="12.75" outlineLevel="1">
      <c r="A142" s="176">
        <v>59</v>
      </c>
      <c r="B142" s="177" t="s">
        <v>292</v>
      </c>
      <c r="C142" s="191" t="s">
        <v>293</v>
      </c>
      <c r="D142" s="178" t="s">
        <v>112</v>
      </c>
      <c r="E142" s="179">
        <v>60</v>
      </c>
      <c r="F142" s="180"/>
      <c r="G142" s="181">
        <f>ROUND(E142*F142,2)</f>
        <v>0</v>
      </c>
      <c r="H142" s="162"/>
      <c r="I142" s="161">
        <f>ROUND(E142*H142,2)</f>
        <v>0</v>
      </c>
      <c r="J142" s="162"/>
      <c r="K142" s="161">
        <f>ROUND(E142*J142,2)</f>
        <v>0</v>
      </c>
      <c r="L142" s="161">
        <v>21</v>
      </c>
      <c r="M142" s="161">
        <f>G142*(1+L142/100)</f>
        <v>0</v>
      </c>
      <c r="N142" s="161">
        <v>0.0739</v>
      </c>
      <c r="O142" s="161">
        <f>ROUND(E142*N142,2)</f>
        <v>4.43</v>
      </c>
      <c r="P142" s="161">
        <v>0</v>
      </c>
      <c r="Q142" s="161">
        <f>ROUND(E142*P142,2)</f>
        <v>0</v>
      </c>
      <c r="R142" s="161"/>
      <c r="S142" s="161" t="s">
        <v>113</v>
      </c>
      <c r="T142" s="161" t="s">
        <v>122</v>
      </c>
      <c r="U142" s="161">
        <v>0.452</v>
      </c>
      <c r="V142" s="161">
        <f>ROUND(E142*U142,2)</f>
        <v>27.12</v>
      </c>
      <c r="W142" s="161"/>
      <c r="X142" s="161" t="s">
        <v>115</v>
      </c>
      <c r="Y142" s="152"/>
      <c r="Z142" s="152"/>
      <c r="AA142" s="152"/>
      <c r="AB142" s="152"/>
      <c r="AC142" s="152"/>
      <c r="AD142" s="152"/>
      <c r="AE142" s="152"/>
      <c r="AF142" s="152"/>
      <c r="AG142" s="152" t="s">
        <v>116</v>
      </c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ht="12.75" outlineLevel="1">
      <c r="A143" s="159"/>
      <c r="B143" s="160"/>
      <c r="C143" s="192" t="s">
        <v>188</v>
      </c>
      <c r="D143" s="163"/>
      <c r="E143" s="164">
        <v>66.5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52"/>
      <c r="Z143" s="152"/>
      <c r="AA143" s="152"/>
      <c r="AB143" s="152"/>
      <c r="AC143" s="152"/>
      <c r="AD143" s="152"/>
      <c r="AE143" s="152"/>
      <c r="AF143" s="152"/>
      <c r="AG143" s="152" t="s">
        <v>118</v>
      </c>
      <c r="AH143" s="152">
        <v>0</v>
      </c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ht="12.75" outlineLevel="1">
      <c r="A144" s="159"/>
      <c r="B144" s="160"/>
      <c r="C144" s="192" t="s">
        <v>294</v>
      </c>
      <c r="D144" s="163"/>
      <c r="E144" s="164">
        <v>-6.5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52"/>
      <c r="Z144" s="152"/>
      <c r="AA144" s="152"/>
      <c r="AB144" s="152"/>
      <c r="AC144" s="152"/>
      <c r="AD144" s="152"/>
      <c r="AE144" s="152"/>
      <c r="AF144" s="152"/>
      <c r="AG144" s="152" t="s">
        <v>118</v>
      </c>
      <c r="AH144" s="152">
        <v>0</v>
      </c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ht="12.75" outlineLevel="1">
      <c r="A145" s="176">
        <v>60</v>
      </c>
      <c r="B145" s="177" t="s">
        <v>295</v>
      </c>
      <c r="C145" s="191" t="s">
        <v>296</v>
      </c>
      <c r="D145" s="178" t="s">
        <v>112</v>
      </c>
      <c r="E145" s="179">
        <v>66.5</v>
      </c>
      <c r="F145" s="180"/>
      <c r="G145" s="181">
        <f>ROUND(E145*F145,2)</f>
        <v>0</v>
      </c>
      <c r="H145" s="162"/>
      <c r="I145" s="161">
        <f>ROUND(E145*H145,2)</f>
        <v>0</v>
      </c>
      <c r="J145" s="162"/>
      <c r="K145" s="161">
        <f>ROUND(E145*J145,2)</f>
        <v>0</v>
      </c>
      <c r="L145" s="161">
        <v>21</v>
      </c>
      <c r="M145" s="161">
        <f>G145*(1+L145/100)</f>
        <v>0</v>
      </c>
      <c r="N145" s="161">
        <v>0</v>
      </c>
      <c r="O145" s="161">
        <f>ROUND(E145*N145,2)</f>
        <v>0</v>
      </c>
      <c r="P145" s="161">
        <v>0</v>
      </c>
      <c r="Q145" s="161">
        <f>ROUND(E145*P145,2)</f>
        <v>0</v>
      </c>
      <c r="R145" s="161"/>
      <c r="S145" s="161" t="s">
        <v>113</v>
      </c>
      <c r="T145" s="161" t="s">
        <v>122</v>
      </c>
      <c r="U145" s="161">
        <v>0.055</v>
      </c>
      <c r="V145" s="161">
        <f>ROUND(E145*U145,2)</f>
        <v>3.66</v>
      </c>
      <c r="W145" s="161"/>
      <c r="X145" s="161" t="s">
        <v>115</v>
      </c>
      <c r="Y145" s="152"/>
      <c r="Z145" s="152"/>
      <c r="AA145" s="152"/>
      <c r="AB145" s="152"/>
      <c r="AC145" s="152"/>
      <c r="AD145" s="152"/>
      <c r="AE145" s="152"/>
      <c r="AF145" s="152"/>
      <c r="AG145" s="152" t="s">
        <v>116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ht="12.75" outlineLevel="1">
      <c r="A146" s="159"/>
      <c r="B146" s="160"/>
      <c r="C146" s="192" t="s">
        <v>266</v>
      </c>
      <c r="D146" s="163"/>
      <c r="E146" s="164">
        <v>60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52"/>
      <c r="Z146" s="152"/>
      <c r="AA146" s="152"/>
      <c r="AB146" s="152"/>
      <c r="AC146" s="152"/>
      <c r="AD146" s="152"/>
      <c r="AE146" s="152"/>
      <c r="AF146" s="152"/>
      <c r="AG146" s="152" t="s">
        <v>118</v>
      </c>
      <c r="AH146" s="152">
        <v>5</v>
      </c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ht="12.75" outlineLevel="1">
      <c r="A147" s="159"/>
      <c r="B147" s="160"/>
      <c r="C147" s="192" t="s">
        <v>267</v>
      </c>
      <c r="D147" s="163"/>
      <c r="E147" s="164">
        <v>6.5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52"/>
      <c r="Z147" s="152"/>
      <c r="AA147" s="152"/>
      <c r="AB147" s="152"/>
      <c r="AC147" s="152"/>
      <c r="AD147" s="152"/>
      <c r="AE147" s="152"/>
      <c r="AF147" s="152"/>
      <c r="AG147" s="152" t="s">
        <v>118</v>
      </c>
      <c r="AH147" s="152">
        <v>5</v>
      </c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ht="12.75" outlineLevel="1">
      <c r="A148" s="176">
        <v>61</v>
      </c>
      <c r="B148" s="177" t="s">
        <v>297</v>
      </c>
      <c r="C148" s="191" t="s">
        <v>298</v>
      </c>
      <c r="D148" s="178" t="s">
        <v>112</v>
      </c>
      <c r="E148" s="179">
        <v>66.5</v>
      </c>
      <c r="F148" s="180"/>
      <c r="G148" s="181">
        <f>ROUND(E148*F148,2)</f>
        <v>0</v>
      </c>
      <c r="H148" s="162"/>
      <c r="I148" s="161">
        <f>ROUND(E148*H148,2)</f>
        <v>0</v>
      </c>
      <c r="J148" s="162"/>
      <c r="K148" s="161">
        <f>ROUND(E148*J148,2)</f>
        <v>0</v>
      </c>
      <c r="L148" s="161">
        <v>21</v>
      </c>
      <c r="M148" s="161">
        <f>G148*(1+L148/100)</f>
        <v>0</v>
      </c>
      <c r="N148" s="161">
        <v>0</v>
      </c>
      <c r="O148" s="161">
        <f>ROUND(E148*N148,2)</f>
        <v>0</v>
      </c>
      <c r="P148" s="161">
        <v>0</v>
      </c>
      <c r="Q148" s="161">
        <f>ROUND(E148*P148,2)</f>
        <v>0</v>
      </c>
      <c r="R148" s="161"/>
      <c r="S148" s="161" t="s">
        <v>113</v>
      </c>
      <c r="T148" s="161" t="s">
        <v>122</v>
      </c>
      <c r="U148" s="161">
        <v>0.08</v>
      </c>
      <c r="V148" s="161">
        <f>ROUND(E148*U148,2)</f>
        <v>5.32</v>
      </c>
      <c r="W148" s="161"/>
      <c r="X148" s="161" t="s">
        <v>115</v>
      </c>
      <c r="Y148" s="152"/>
      <c r="Z148" s="152"/>
      <c r="AA148" s="152"/>
      <c r="AB148" s="152"/>
      <c r="AC148" s="152"/>
      <c r="AD148" s="152"/>
      <c r="AE148" s="152"/>
      <c r="AF148" s="152"/>
      <c r="AG148" s="152" t="s">
        <v>116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ht="12.75" outlineLevel="1">
      <c r="A149" s="159"/>
      <c r="B149" s="160"/>
      <c r="C149" s="192" t="s">
        <v>266</v>
      </c>
      <c r="D149" s="163"/>
      <c r="E149" s="164">
        <v>60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52"/>
      <c r="Z149" s="152"/>
      <c r="AA149" s="152"/>
      <c r="AB149" s="152"/>
      <c r="AC149" s="152"/>
      <c r="AD149" s="152"/>
      <c r="AE149" s="152"/>
      <c r="AF149" s="152"/>
      <c r="AG149" s="152" t="s">
        <v>118</v>
      </c>
      <c r="AH149" s="152">
        <v>5</v>
      </c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ht="12.75" outlineLevel="1">
      <c r="A150" s="159"/>
      <c r="B150" s="160"/>
      <c r="C150" s="192" t="s">
        <v>267</v>
      </c>
      <c r="D150" s="163"/>
      <c r="E150" s="164">
        <v>6.5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52"/>
      <c r="Z150" s="152"/>
      <c r="AA150" s="152"/>
      <c r="AB150" s="152"/>
      <c r="AC150" s="152"/>
      <c r="AD150" s="152"/>
      <c r="AE150" s="152"/>
      <c r="AF150" s="152"/>
      <c r="AG150" s="152" t="s">
        <v>118</v>
      </c>
      <c r="AH150" s="152">
        <v>5</v>
      </c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ht="12.75" outlineLevel="1">
      <c r="A151" s="176">
        <v>62</v>
      </c>
      <c r="B151" s="177" t="s">
        <v>299</v>
      </c>
      <c r="C151" s="191" t="s">
        <v>300</v>
      </c>
      <c r="D151" s="178" t="s">
        <v>138</v>
      </c>
      <c r="E151" s="179">
        <v>60</v>
      </c>
      <c r="F151" s="180"/>
      <c r="G151" s="181">
        <f>ROUND(E151*F151,2)</f>
        <v>0</v>
      </c>
      <c r="H151" s="162"/>
      <c r="I151" s="161">
        <f>ROUND(E151*H151,2)</f>
        <v>0</v>
      </c>
      <c r="J151" s="162"/>
      <c r="K151" s="161">
        <f>ROUND(E151*J151,2)</f>
        <v>0</v>
      </c>
      <c r="L151" s="161">
        <v>21</v>
      </c>
      <c r="M151" s="161">
        <f>G151*(1+L151/100)</f>
        <v>0</v>
      </c>
      <c r="N151" s="161">
        <v>0.00033</v>
      </c>
      <c r="O151" s="161">
        <f>ROUND(E151*N151,2)</f>
        <v>0.02</v>
      </c>
      <c r="P151" s="161">
        <v>0</v>
      </c>
      <c r="Q151" s="161">
        <f>ROUND(E151*P151,2)</f>
        <v>0</v>
      </c>
      <c r="R151" s="161"/>
      <c r="S151" s="161" t="s">
        <v>113</v>
      </c>
      <c r="T151" s="161" t="s">
        <v>122</v>
      </c>
      <c r="U151" s="161">
        <v>0.41</v>
      </c>
      <c r="V151" s="161">
        <f>ROUND(E151*U151,2)</f>
        <v>24.6</v>
      </c>
      <c r="W151" s="161"/>
      <c r="X151" s="161" t="s">
        <v>115</v>
      </c>
      <c r="Y151" s="152"/>
      <c r="Z151" s="152"/>
      <c r="AA151" s="152"/>
      <c r="AB151" s="152"/>
      <c r="AC151" s="152"/>
      <c r="AD151" s="152"/>
      <c r="AE151" s="152"/>
      <c r="AF151" s="152"/>
      <c r="AG151" s="152" t="s">
        <v>116</v>
      </c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ht="12.75" outlineLevel="1">
      <c r="A152" s="159"/>
      <c r="B152" s="160"/>
      <c r="C152" s="192" t="s">
        <v>301</v>
      </c>
      <c r="D152" s="163"/>
      <c r="E152" s="164">
        <v>60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52"/>
      <c r="Z152" s="152"/>
      <c r="AA152" s="152"/>
      <c r="AB152" s="152"/>
      <c r="AC152" s="152"/>
      <c r="AD152" s="152"/>
      <c r="AE152" s="152"/>
      <c r="AF152" s="152"/>
      <c r="AG152" s="152" t="s">
        <v>118</v>
      </c>
      <c r="AH152" s="152">
        <v>0</v>
      </c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ht="12.75" outlineLevel="1">
      <c r="A153" s="176">
        <v>63</v>
      </c>
      <c r="B153" s="177" t="s">
        <v>302</v>
      </c>
      <c r="C153" s="191" t="s">
        <v>303</v>
      </c>
      <c r="D153" s="178" t="s">
        <v>112</v>
      </c>
      <c r="E153" s="179">
        <v>6.5</v>
      </c>
      <c r="F153" s="180"/>
      <c r="G153" s="181">
        <f>ROUND(E153*F153,2)</f>
        <v>0</v>
      </c>
      <c r="H153" s="162"/>
      <c r="I153" s="161">
        <f>ROUND(E153*H153,2)</f>
        <v>0</v>
      </c>
      <c r="J153" s="162"/>
      <c r="K153" s="161">
        <f>ROUND(E153*J153,2)</f>
        <v>0</v>
      </c>
      <c r="L153" s="161">
        <v>21</v>
      </c>
      <c r="M153" s="161">
        <f>G153*(1+L153/100)</f>
        <v>0</v>
      </c>
      <c r="N153" s="161">
        <v>0.0739</v>
      </c>
      <c r="O153" s="161">
        <f>ROUND(E153*N153,2)</f>
        <v>0.48</v>
      </c>
      <c r="P153" s="161">
        <v>0</v>
      </c>
      <c r="Q153" s="161">
        <f>ROUND(E153*P153,2)</f>
        <v>0</v>
      </c>
      <c r="R153" s="161"/>
      <c r="S153" s="161" t="s">
        <v>113</v>
      </c>
      <c r="T153" s="161" t="s">
        <v>122</v>
      </c>
      <c r="U153" s="161">
        <v>0.502</v>
      </c>
      <c r="V153" s="161">
        <f>ROUND(E153*U153,2)</f>
        <v>3.26</v>
      </c>
      <c r="W153" s="161"/>
      <c r="X153" s="161" t="s">
        <v>115</v>
      </c>
      <c r="Y153" s="152"/>
      <c r="Z153" s="152"/>
      <c r="AA153" s="152"/>
      <c r="AB153" s="152"/>
      <c r="AC153" s="152"/>
      <c r="AD153" s="152"/>
      <c r="AE153" s="152"/>
      <c r="AF153" s="152"/>
      <c r="AG153" s="152" t="s">
        <v>116</v>
      </c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ht="12.75" outlineLevel="1">
      <c r="A154" s="159"/>
      <c r="B154" s="160"/>
      <c r="C154" s="192" t="s">
        <v>304</v>
      </c>
      <c r="D154" s="163"/>
      <c r="E154" s="164">
        <v>6.5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52"/>
      <c r="Z154" s="152"/>
      <c r="AA154" s="152"/>
      <c r="AB154" s="152"/>
      <c r="AC154" s="152"/>
      <c r="AD154" s="152"/>
      <c r="AE154" s="152"/>
      <c r="AF154" s="152"/>
      <c r="AG154" s="152" t="s">
        <v>118</v>
      </c>
      <c r="AH154" s="152">
        <v>0</v>
      </c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ht="12.75" outlineLevel="1">
      <c r="A155" s="176">
        <v>64</v>
      </c>
      <c r="B155" s="177" t="s">
        <v>305</v>
      </c>
      <c r="C155" s="191" t="s">
        <v>306</v>
      </c>
      <c r="D155" s="178" t="s">
        <v>138</v>
      </c>
      <c r="E155" s="179">
        <v>64.2</v>
      </c>
      <c r="F155" s="180"/>
      <c r="G155" s="181">
        <f>ROUND(E155*F155,2)</f>
        <v>0</v>
      </c>
      <c r="H155" s="162"/>
      <c r="I155" s="161">
        <f>ROUND(E155*H155,2)</f>
        <v>0</v>
      </c>
      <c r="J155" s="162"/>
      <c r="K155" s="161">
        <f>ROUND(E155*J155,2)</f>
        <v>0</v>
      </c>
      <c r="L155" s="161">
        <v>21</v>
      </c>
      <c r="M155" s="161">
        <f>G155*(1+L155/100)</f>
        <v>0</v>
      </c>
      <c r="N155" s="161">
        <v>0.00224</v>
      </c>
      <c r="O155" s="161">
        <f>ROUND(E155*N155,2)</f>
        <v>0.14</v>
      </c>
      <c r="P155" s="161">
        <v>0</v>
      </c>
      <c r="Q155" s="161">
        <f>ROUND(E155*P155,2)</f>
        <v>0</v>
      </c>
      <c r="R155" s="161"/>
      <c r="S155" s="161" t="s">
        <v>113</v>
      </c>
      <c r="T155" s="161" t="s">
        <v>122</v>
      </c>
      <c r="U155" s="161">
        <v>0.129</v>
      </c>
      <c r="V155" s="161">
        <f>ROUND(E155*U155,2)</f>
        <v>8.28</v>
      </c>
      <c r="W155" s="161"/>
      <c r="X155" s="161" t="s">
        <v>115</v>
      </c>
      <c r="Y155" s="152"/>
      <c r="Z155" s="152"/>
      <c r="AA155" s="152"/>
      <c r="AB155" s="152"/>
      <c r="AC155" s="152"/>
      <c r="AD155" s="152"/>
      <c r="AE155" s="152"/>
      <c r="AF155" s="152"/>
      <c r="AG155" s="152" t="s">
        <v>116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ht="12.75" outlineLevel="1">
      <c r="A156" s="159"/>
      <c r="B156" s="160"/>
      <c r="C156" s="192" t="s">
        <v>307</v>
      </c>
      <c r="D156" s="163"/>
      <c r="E156" s="164">
        <v>64.2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52"/>
      <c r="Z156" s="152"/>
      <c r="AA156" s="152"/>
      <c r="AB156" s="152"/>
      <c r="AC156" s="152"/>
      <c r="AD156" s="152"/>
      <c r="AE156" s="152"/>
      <c r="AF156" s="152"/>
      <c r="AG156" s="152" t="s">
        <v>118</v>
      </c>
      <c r="AH156" s="152">
        <v>0</v>
      </c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ht="22.5" outlineLevel="1">
      <c r="A157" s="176">
        <v>65</v>
      </c>
      <c r="B157" s="177" t="s">
        <v>308</v>
      </c>
      <c r="C157" s="191" t="s">
        <v>309</v>
      </c>
      <c r="D157" s="178" t="s">
        <v>112</v>
      </c>
      <c r="E157" s="179">
        <v>7.15</v>
      </c>
      <c r="F157" s="180"/>
      <c r="G157" s="181">
        <f>ROUND(E157*F157,2)</f>
        <v>0</v>
      </c>
      <c r="H157" s="162"/>
      <c r="I157" s="161">
        <f>ROUND(E157*H157,2)</f>
        <v>0</v>
      </c>
      <c r="J157" s="162"/>
      <c r="K157" s="161">
        <f>ROUND(E157*J157,2)</f>
        <v>0</v>
      </c>
      <c r="L157" s="161">
        <v>21</v>
      </c>
      <c r="M157" s="161">
        <f>G157*(1+L157/100)</f>
        <v>0</v>
      </c>
      <c r="N157" s="161">
        <v>0.1315</v>
      </c>
      <c r="O157" s="161">
        <f>ROUND(E157*N157,2)</f>
        <v>0.94</v>
      </c>
      <c r="P157" s="161">
        <v>0</v>
      </c>
      <c r="Q157" s="161">
        <f>ROUND(E157*P157,2)</f>
        <v>0</v>
      </c>
      <c r="R157" s="161" t="s">
        <v>244</v>
      </c>
      <c r="S157" s="161" t="s">
        <v>113</v>
      </c>
      <c r="T157" s="161" t="s">
        <v>122</v>
      </c>
      <c r="U157" s="161">
        <v>0</v>
      </c>
      <c r="V157" s="161">
        <f>ROUND(E157*U157,2)</f>
        <v>0</v>
      </c>
      <c r="W157" s="161"/>
      <c r="X157" s="161" t="s">
        <v>245</v>
      </c>
      <c r="Y157" s="152"/>
      <c r="Z157" s="152"/>
      <c r="AA157" s="152"/>
      <c r="AB157" s="152"/>
      <c r="AC157" s="152"/>
      <c r="AD157" s="152"/>
      <c r="AE157" s="152"/>
      <c r="AF157" s="152"/>
      <c r="AG157" s="152" t="s">
        <v>246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ht="12.75" outlineLevel="1">
      <c r="A158" s="159"/>
      <c r="B158" s="160"/>
      <c r="C158" s="192" t="s">
        <v>310</v>
      </c>
      <c r="D158" s="163"/>
      <c r="E158" s="164">
        <v>7.15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52"/>
      <c r="Z158" s="152"/>
      <c r="AA158" s="152"/>
      <c r="AB158" s="152"/>
      <c r="AC158" s="152"/>
      <c r="AD158" s="152"/>
      <c r="AE158" s="152"/>
      <c r="AF158" s="152"/>
      <c r="AG158" s="152" t="s">
        <v>118</v>
      </c>
      <c r="AH158" s="152">
        <v>0</v>
      </c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ht="12.75" outlineLevel="1">
      <c r="A159" s="176">
        <v>66</v>
      </c>
      <c r="B159" s="177" t="s">
        <v>311</v>
      </c>
      <c r="C159" s="191" t="s">
        <v>312</v>
      </c>
      <c r="D159" s="178" t="s">
        <v>112</v>
      </c>
      <c r="E159" s="179">
        <v>63</v>
      </c>
      <c r="F159" s="180"/>
      <c r="G159" s="181">
        <f>ROUND(E159*F159,2)</f>
        <v>0</v>
      </c>
      <c r="H159" s="162"/>
      <c r="I159" s="161">
        <f>ROUND(E159*H159,2)</f>
        <v>0</v>
      </c>
      <c r="J159" s="162"/>
      <c r="K159" s="161">
        <f>ROUND(E159*J159,2)</f>
        <v>0</v>
      </c>
      <c r="L159" s="161">
        <v>21</v>
      </c>
      <c r="M159" s="161">
        <f>G159*(1+L159/100)</f>
        <v>0</v>
      </c>
      <c r="N159" s="161">
        <v>0.131</v>
      </c>
      <c r="O159" s="161">
        <f>ROUND(E159*N159,2)</f>
        <v>8.25</v>
      </c>
      <c r="P159" s="161">
        <v>0</v>
      </c>
      <c r="Q159" s="161">
        <f>ROUND(E159*P159,2)</f>
        <v>0</v>
      </c>
      <c r="R159" s="161" t="s">
        <v>244</v>
      </c>
      <c r="S159" s="161" t="s">
        <v>113</v>
      </c>
      <c r="T159" s="161" t="s">
        <v>122</v>
      </c>
      <c r="U159" s="161">
        <v>0</v>
      </c>
      <c r="V159" s="161">
        <f>ROUND(E159*U159,2)</f>
        <v>0</v>
      </c>
      <c r="W159" s="161"/>
      <c r="X159" s="161" t="s">
        <v>245</v>
      </c>
      <c r="Y159" s="152"/>
      <c r="Z159" s="152"/>
      <c r="AA159" s="152"/>
      <c r="AB159" s="152"/>
      <c r="AC159" s="152"/>
      <c r="AD159" s="152"/>
      <c r="AE159" s="152"/>
      <c r="AF159" s="152"/>
      <c r="AG159" s="152" t="s">
        <v>246</v>
      </c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ht="12.75" outlineLevel="1">
      <c r="A160" s="159"/>
      <c r="B160" s="160"/>
      <c r="C160" s="193" t="s">
        <v>168</v>
      </c>
      <c r="D160" s="165"/>
      <c r="E160" s="166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52"/>
      <c r="Z160" s="152"/>
      <c r="AA160" s="152"/>
      <c r="AB160" s="152"/>
      <c r="AC160" s="152"/>
      <c r="AD160" s="152"/>
      <c r="AE160" s="152"/>
      <c r="AF160" s="152"/>
      <c r="AG160" s="152" t="s">
        <v>118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ht="12.75" outlineLevel="1">
      <c r="A161" s="159"/>
      <c r="B161" s="160"/>
      <c r="C161" s="194" t="s">
        <v>313</v>
      </c>
      <c r="D161" s="165"/>
      <c r="E161" s="166">
        <v>66.5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52"/>
      <c r="Z161" s="152"/>
      <c r="AA161" s="152"/>
      <c r="AB161" s="152"/>
      <c r="AC161" s="152"/>
      <c r="AD161" s="152"/>
      <c r="AE161" s="152"/>
      <c r="AF161" s="152"/>
      <c r="AG161" s="152" t="s">
        <v>118</v>
      </c>
      <c r="AH161" s="152">
        <v>2</v>
      </c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ht="12.75" outlineLevel="1">
      <c r="A162" s="159"/>
      <c r="B162" s="160"/>
      <c r="C162" s="194" t="s">
        <v>314</v>
      </c>
      <c r="D162" s="165"/>
      <c r="E162" s="166">
        <v>-6.5</v>
      </c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52"/>
      <c r="Z162" s="152"/>
      <c r="AA162" s="152"/>
      <c r="AB162" s="152"/>
      <c r="AC162" s="152"/>
      <c r="AD162" s="152"/>
      <c r="AE162" s="152"/>
      <c r="AF162" s="152"/>
      <c r="AG162" s="152" t="s">
        <v>118</v>
      </c>
      <c r="AH162" s="152">
        <v>2</v>
      </c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ht="12.75" outlineLevel="1">
      <c r="A163" s="159"/>
      <c r="B163" s="160"/>
      <c r="C163" s="195" t="s">
        <v>172</v>
      </c>
      <c r="D163" s="167"/>
      <c r="E163" s="168">
        <v>60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52"/>
      <c r="Z163" s="152"/>
      <c r="AA163" s="152"/>
      <c r="AB163" s="152"/>
      <c r="AC163" s="152"/>
      <c r="AD163" s="152"/>
      <c r="AE163" s="152"/>
      <c r="AF163" s="152"/>
      <c r="AG163" s="152" t="s">
        <v>118</v>
      </c>
      <c r="AH163" s="152">
        <v>3</v>
      </c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ht="12.75" outlineLevel="1">
      <c r="A164" s="159"/>
      <c r="B164" s="160"/>
      <c r="C164" s="193" t="s">
        <v>173</v>
      </c>
      <c r="D164" s="165"/>
      <c r="E164" s="166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118</v>
      </c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ht="12.75" outlineLevel="1">
      <c r="A165" s="159"/>
      <c r="B165" s="160"/>
      <c r="C165" s="192" t="s">
        <v>315</v>
      </c>
      <c r="D165" s="163"/>
      <c r="E165" s="164">
        <v>63</v>
      </c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52"/>
      <c r="Z165" s="152"/>
      <c r="AA165" s="152"/>
      <c r="AB165" s="152"/>
      <c r="AC165" s="152"/>
      <c r="AD165" s="152"/>
      <c r="AE165" s="152"/>
      <c r="AF165" s="152"/>
      <c r="AG165" s="152" t="s">
        <v>118</v>
      </c>
      <c r="AH165" s="152">
        <v>0</v>
      </c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ht="12.75" outlineLevel="1">
      <c r="A166" s="176">
        <v>67</v>
      </c>
      <c r="B166" s="177" t="s">
        <v>316</v>
      </c>
      <c r="C166" s="191" t="s">
        <v>317</v>
      </c>
      <c r="D166" s="178" t="s">
        <v>112</v>
      </c>
      <c r="E166" s="179">
        <v>76.475</v>
      </c>
      <c r="F166" s="180"/>
      <c r="G166" s="181">
        <f>ROUND(E166*F166,2)</f>
        <v>0</v>
      </c>
      <c r="H166" s="162"/>
      <c r="I166" s="161">
        <f>ROUND(E166*H166,2)</f>
        <v>0</v>
      </c>
      <c r="J166" s="162"/>
      <c r="K166" s="161">
        <f>ROUND(E166*J166,2)</f>
        <v>0</v>
      </c>
      <c r="L166" s="161">
        <v>21</v>
      </c>
      <c r="M166" s="161">
        <f>G166*(1+L166/100)</f>
        <v>0</v>
      </c>
      <c r="N166" s="161">
        <v>0.0003</v>
      </c>
      <c r="O166" s="161">
        <f>ROUND(E166*N166,2)</f>
        <v>0.02</v>
      </c>
      <c r="P166" s="161">
        <v>0</v>
      </c>
      <c r="Q166" s="161">
        <f>ROUND(E166*P166,2)</f>
        <v>0</v>
      </c>
      <c r="R166" s="161" t="s">
        <v>244</v>
      </c>
      <c r="S166" s="161" t="s">
        <v>113</v>
      </c>
      <c r="T166" s="161" t="s">
        <v>122</v>
      </c>
      <c r="U166" s="161">
        <v>0</v>
      </c>
      <c r="V166" s="161">
        <f>ROUND(E166*U166,2)</f>
        <v>0</v>
      </c>
      <c r="W166" s="161"/>
      <c r="X166" s="161" t="s">
        <v>245</v>
      </c>
      <c r="Y166" s="152"/>
      <c r="Z166" s="152"/>
      <c r="AA166" s="152"/>
      <c r="AB166" s="152"/>
      <c r="AC166" s="152"/>
      <c r="AD166" s="152"/>
      <c r="AE166" s="152"/>
      <c r="AF166" s="152"/>
      <c r="AG166" s="152" t="s">
        <v>246</v>
      </c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ht="12.75" outlineLevel="1">
      <c r="A167" s="159"/>
      <c r="B167" s="160"/>
      <c r="C167" s="192" t="s">
        <v>318</v>
      </c>
      <c r="D167" s="163"/>
      <c r="E167" s="164">
        <v>76.475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52"/>
      <c r="Z167" s="152"/>
      <c r="AA167" s="152"/>
      <c r="AB167" s="152"/>
      <c r="AC167" s="152"/>
      <c r="AD167" s="152"/>
      <c r="AE167" s="152"/>
      <c r="AF167" s="152"/>
      <c r="AG167" s="152" t="s">
        <v>118</v>
      </c>
      <c r="AH167" s="152">
        <v>5</v>
      </c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33" ht="12.75">
      <c r="A168" s="170" t="s">
        <v>108</v>
      </c>
      <c r="B168" s="171" t="s">
        <v>70</v>
      </c>
      <c r="C168" s="190" t="s">
        <v>71</v>
      </c>
      <c r="D168" s="172"/>
      <c r="E168" s="173"/>
      <c r="F168" s="174"/>
      <c r="G168" s="175">
        <f>SUMIF(AG169:AG231,"&lt;&gt;NOR",G169:G231)</f>
        <v>0</v>
      </c>
      <c r="H168" s="169"/>
      <c r="I168" s="169">
        <f>SUM(I169:I231)</f>
        <v>0</v>
      </c>
      <c r="J168" s="169"/>
      <c r="K168" s="169">
        <f>SUM(K169:K231)</f>
        <v>0</v>
      </c>
      <c r="L168" s="169"/>
      <c r="M168" s="169">
        <f>SUM(M169:M231)</f>
        <v>0</v>
      </c>
      <c r="N168" s="169"/>
      <c r="O168" s="169">
        <f>SUM(O169:O231)</f>
        <v>16.18</v>
      </c>
      <c r="P168" s="169"/>
      <c r="Q168" s="169">
        <f>SUM(Q169:Q231)</f>
        <v>0</v>
      </c>
      <c r="R168" s="169"/>
      <c r="S168" s="169"/>
      <c r="T168" s="169"/>
      <c r="U168" s="169"/>
      <c r="V168" s="169">
        <f>SUM(V169:V231)</f>
        <v>34.99999999999999</v>
      </c>
      <c r="W168" s="169"/>
      <c r="X168" s="169"/>
      <c r="AG168" t="s">
        <v>109</v>
      </c>
    </row>
    <row r="169" spans="1:60" ht="12.75" outlineLevel="1">
      <c r="A169" s="176">
        <v>68</v>
      </c>
      <c r="B169" s="177" t="s">
        <v>319</v>
      </c>
      <c r="C169" s="191" t="s">
        <v>320</v>
      </c>
      <c r="D169" s="178" t="s">
        <v>263</v>
      </c>
      <c r="E169" s="179">
        <v>2</v>
      </c>
      <c r="F169" s="180"/>
      <c r="G169" s="181">
        <f>ROUND(E169*F169,2)</f>
        <v>0</v>
      </c>
      <c r="H169" s="162"/>
      <c r="I169" s="161">
        <f>ROUND(E169*H169,2)</f>
        <v>0</v>
      </c>
      <c r="J169" s="162"/>
      <c r="K169" s="161">
        <f>ROUND(E169*J169,2)</f>
        <v>0</v>
      </c>
      <c r="L169" s="161">
        <v>21</v>
      </c>
      <c r="M169" s="161">
        <f>G169*(1+L169/100)</f>
        <v>0</v>
      </c>
      <c r="N169" s="161">
        <v>0.25</v>
      </c>
      <c r="O169" s="161">
        <f>ROUND(E169*N169,2)</f>
        <v>0.5</v>
      </c>
      <c r="P169" s="161">
        <v>0</v>
      </c>
      <c r="Q169" s="161">
        <f>ROUND(E169*P169,2)</f>
        <v>0</v>
      </c>
      <c r="R169" s="161"/>
      <c r="S169" s="161" t="s">
        <v>113</v>
      </c>
      <c r="T169" s="161" t="s">
        <v>114</v>
      </c>
      <c r="U169" s="161">
        <v>0.818</v>
      </c>
      <c r="V169" s="161">
        <f>ROUND(E169*U169,2)</f>
        <v>1.64</v>
      </c>
      <c r="W169" s="161"/>
      <c r="X169" s="161" t="s">
        <v>115</v>
      </c>
      <c r="Y169" s="152"/>
      <c r="Z169" s="152"/>
      <c r="AA169" s="152"/>
      <c r="AB169" s="152"/>
      <c r="AC169" s="152"/>
      <c r="AD169" s="152"/>
      <c r="AE169" s="152"/>
      <c r="AF169" s="152"/>
      <c r="AG169" s="152" t="s">
        <v>116</v>
      </c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ht="12.75" outlineLevel="1">
      <c r="A170" s="159"/>
      <c r="B170" s="160"/>
      <c r="C170" s="192" t="s">
        <v>321</v>
      </c>
      <c r="D170" s="163"/>
      <c r="E170" s="164">
        <v>2</v>
      </c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52"/>
      <c r="Z170" s="152"/>
      <c r="AA170" s="152"/>
      <c r="AB170" s="152"/>
      <c r="AC170" s="152"/>
      <c r="AD170" s="152"/>
      <c r="AE170" s="152"/>
      <c r="AF170" s="152"/>
      <c r="AG170" s="152" t="s">
        <v>118</v>
      </c>
      <c r="AH170" s="152">
        <v>0</v>
      </c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</row>
    <row r="171" spans="1:60" ht="22.5" outlineLevel="1">
      <c r="A171" s="176">
        <v>69</v>
      </c>
      <c r="B171" s="177" t="s">
        <v>322</v>
      </c>
      <c r="C171" s="191" t="s">
        <v>323</v>
      </c>
      <c r="D171" s="178" t="s">
        <v>263</v>
      </c>
      <c r="E171" s="179">
        <v>2</v>
      </c>
      <c r="F171" s="180"/>
      <c r="G171" s="181">
        <f>ROUND(E171*F171,2)</f>
        <v>0</v>
      </c>
      <c r="H171" s="162"/>
      <c r="I171" s="161">
        <f>ROUND(E171*H171,2)</f>
        <v>0</v>
      </c>
      <c r="J171" s="162"/>
      <c r="K171" s="161">
        <f>ROUND(E171*J171,2)</f>
        <v>0</v>
      </c>
      <c r="L171" s="161">
        <v>21</v>
      </c>
      <c r="M171" s="161">
        <f>G171*(1+L171/100)</f>
        <v>0</v>
      </c>
      <c r="N171" s="161">
        <v>0</v>
      </c>
      <c r="O171" s="161">
        <f>ROUND(E171*N171,2)</f>
        <v>0</v>
      </c>
      <c r="P171" s="161">
        <v>0</v>
      </c>
      <c r="Q171" s="161">
        <f>ROUND(E171*P171,2)</f>
        <v>0</v>
      </c>
      <c r="R171" s="161"/>
      <c r="S171" s="161" t="s">
        <v>113</v>
      </c>
      <c r="T171" s="161" t="s">
        <v>114</v>
      </c>
      <c r="U171" s="161">
        <v>0.2</v>
      </c>
      <c r="V171" s="161">
        <f>ROUND(E171*U171,2)</f>
        <v>0.4</v>
      </c>
      <c r="W171" s="161"/>
      <c r="X171" s="161" t="s">
        <v>115</v>
      </c>
      <c r="Y171" s="152"/>
      <c r="Z171" s="152"/>
      <c r="AA171" s="152"/>
      <c r="AB171" s="152"/>
      <c r="AC171" s="152"/>
      <c r="AD171" s="152"/>
      <c r="AE171" s="152"/>
      <c r="AF171" s="152"/>
      <c r="AG171" s="152" t="s">
        <v>116</v>
      </c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ht="12.75" outlineLevel="1">
      <c r="A172" s="159"/>
      <c r="B172" s="160"/>
      <c r="C172" s="192" t="s">
        <v>324</v>
      </c>
      <c r="D172" s="163"/>
      <c r="E172" s="164">
        <v>2</v>
      </c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52"/>
      <c r="Z172" s="152"/>
      <c r="AA172" s="152"/>
      <c r="AB172" s="152"/>
      <c r="AC172" s="152"/>
      <c r="AD172" s="152"/>
      <c r="AE172" s="152"/>
      <c r="AF172" s="152"/>
      <c r="AG172" s="152" t="s">
        <v>118</v>
      </c>
      <c r="AH172" s="152">
        <v>5</v>
      </c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ht="12.75" outlineLevel="1">
      <c r="A173" s="176">
        <v>70</v>
      </c>
      <c r="B173" s="177" t="s">
        <v>325</v>
      </c>
      <c r="C173" s="191" t="s">
        <v>326</v>
      </c>
      <c r="D173" s="178" t="s">
        <v>138</v>
      </c>
      <c r="E173" s="179">
        <v>52</v>
      </c>
      <c r="F173" s="180"/>
      <c r="G173" s="181">
        <f>ROUND(E173*F173,2)</f>
        <v>0</v>
      </c>
      <c r="H173" s="162"/>
      <c r="I173" s="161">
        <f>ROUND(E173*H173,2)</f>
        <v>0</v>
      </c>
      <c r="J173" s="162"/>
      <c r="K173" s="161">
        <f>ROUND(E173*J173,2)</f>
        <v>0</v>
      </c>
      <c r="L173" s="161">
        <v>21</v>
      </c>
      <c r="M173" s="161">
        <f>G173*(1+L173/100)</f>
        <v>0</v>
      </c>
      <c r="N173" s="161">
        <v>0</v>
      </c>
      <c r="O173" s="161">
        <f>ROUND(E173*N173,2)</f>
        <v>0</v>
      </c>
      <c r="P173" s="161">
        <v>0</v>
      </c>
      <c r="Q173" s="161">
        <f>ROUND(E173*P173,2)</f>
        <v>0</v>
      </c>
      <c r="R173" s="161"/>
      <c r="S173" s="161" t="s">
        <v>113</v>
      </c>
      <c r="T173" s="161" t="s">
        <v>114</v>
      </c>
      <c r="U173" s="161">
        <v>0.06</v>
      </c>
      <c r="V173" s="161">
        <f>ROUND(E173*U173,2)</f>
        <v>3.12</v>
      </c>
      <c r="W173" s="161"/>
      <c r="X173" s="161" t="s">
        <v>115</v>
      </c>
      <c r="Y173" s="152"/>
      <c r="Z173" s="152"/>
      <c r="AA173" s="152"/>
      <c r="AB173" s="152"/>
      <c r="AC173" s="152"/>
      <c r="AD173" s="152"/>
      <c r="AE173" s="152"/>
      <c r="AF173" s="152"/>
      <c r="AG173" s="152" t="s">
        <v>116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ht="12.75" outlineLevel="1">
      <c r="A174" s="159"/>
      <c r="B174" s="160"/>
      <c r="C174" s="192" t="s">
        <v>327</v>
      </c>
      <c r="D174" s="163"/>
      <c r="E174" s="164">
        <v>52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52"/>
      <c r="Z174" s="152"/>
      <c r="AA174" s="152"/>
      <c r="AB174" s="152"/>
      <c r="AC174" s="152"/>
      <c r="AD174" s="152"/>
      <c r="AE174" s="152"/>
      <c r="AF174" s="152"/>
      <c r="AG174" s="152" t="s">
        <v>118</v>
      </c>
      <c r="AH174" s="152">
        <v>0</v>
      </c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</row>
    <row r="175" spans="1:60" ht="22.5" outlineLevel="1">
      <c r="A175" s="176">
        <v>71</v>
      </c>
      <c r="B175" s="177" t="s">
        <v>328</v>
      </c>
      <c r="C175" s="191" t="s">
        <v>329</v>
      </c>
      <c r="D175" s="178" t="s">
        <v>138</v>
      </c>
      <c r="E175" s="179">
        <v>8</v>
      </c>
      <c r="F175" s="180"/>
      <c r="G175" s="181">
        <f>ROUND(E175*F175,2)</f>
        <v>0</v>
      </c>
      <c r="H175" s="162"/>
      <c r="I175" s="161">
        <f>ROUND(E175*H175,2)</f>
        <v>0</v>
      </c>
      <c r="J175" s="162"/>
      <c r="K175" s="161">
        <f>ROUND(E175*J175,2)</f>
        <v>0</v>
      </c>
      <c r="L175" s="161">
        <v>21</v>
      </c>
      <c r="M175" s="161">
        <f>G175*(1+L175/100)</f>
        <v>0</v>
      </c>
      <c r="N175" s="161">
        <v>0.1525</v>
      </c>
      <c r="O175" s="161">
        <f>ROUND(E175*N175,2)</f>
        <v>1.22</v>
      </c>
      <c r="P175" s="161">
        <v>0</v>
      </c>
      <c r="Q175" s="161">
        <f>ROUND(E175*P175,2)</f>
        <v>0</v>
      </c>
      <c r="R175" s="161"/>
      <c r="S175" s="161" t="s">
        <v>113</v>
      </c>
      <c r="T175" s="161" t="s">
        <v>114</v>
      </c>
      <c r="U175" s="161">
        <v>0.162</v>
      </c>
      <c r="V175" s="161">
        <f>ROUND(E175*U175,2)</f>
        <v>1.3</v>
      </c>
      <c r="W175" s="161"/>
      <c r="X175" s="161" t="s">
        <v>115</v>
      </c>
      <c r="Y175" s="152"/>
      <c r="Z175" s="152"/>
      <c r="AA175" s="152"/>
      <c r="AB175" s="152"/>
      <c r="AC175" s="152"/>
      <c r="AD175" s="152"/>
      <c r="AE175" s="152"/>
      <c r="AF175" s="152"/>
      <c r="AG175" s="152" t="s">
        <v>116</v>
      </c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</row>
    <row r="176" spans="1:60" ht="12.75" outlineLevel="1">
      <c r="A176" s="159"/>
      <c r="B176" s="160"/>
      <c r="C176" s="192" t="s">
        <v>330</v>
      </c>
      <c r="D176" s="163"/>
      <c r="E176" s="164">
        <v>8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52"/>
      <c r="Z176" s="152"/>
      <c r="AA176" s="152"/>
      <c r="AB176" s="152"/>
      <c r="AC176" s="152"/>
      <c r="AD176" s="152"/>
      <c r="AE176" s="152"/>
      <c r="AF176" s="152"/>
      <c r="AG176" s="152" t="s">
        <v>118</v>
      </c>
      <c r="AH176" s="152">
        <v>0</v>
      </c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ht="22.5" outlineLevel="1">
      <c r="A177" s="176">
        <v>72</v>
      </c>
      <c r="B177" s="177" t="s">
        <v>331</v>
      </c>
      <c r="C177" s="191" t="s">
        <v>332</v>
      </c>
      <c r="D177" s="178" t="s">
        <v>138</v>
      </c>
      <c r="E177" s="179">
        <v>5</v>
      </c>
      <c r="F177" s="180"/>
      <c r="G177" s="181">
        <f>ROUND(E177*F177,2)</f>
        <v>0</v>
      </c>
      <c r="H177" s="162"/>
      <c r="I177" s="161">
        <f>ROUND(E177*H177,2)</f>
        <v>0</v>
      </c>
      <c r="J177" s="162"/>
      <c r="K177" s="161">
        <f>ROUND(E177*J177,2)</f>
        <v>0</v>
      </c>
      <c r="L177" s="161">
        <v>21</v>
      </c>
      <c r="M177" s="161">
        <f>G177*(1+L177/100)</f>
        <v>0</v>
      </c>
      <c r="N177" s="161">
        <v>0.15674</v>
      </c>
      <c r="O177" s="161">
        <f>ROUND(E177*N177,2)</f>
        <v>0.78</v>
      </c>
      <c r="P177" s="161">
        <v>0</v>
      </c>
      <c r="Q177" s="161">
        <f>ROUND(E177*P177,2)</f>
        <v>0</v>
      </c>
      <c r="R177" s="161"/>
      <c r="S177" s="161" t="s">
        <v>113</v>
      </c>
      <c r="T177" s="161" t="s">
        <v>114</v>
      </c>
      <c r="U177" s="161">
        <v>0.29548</v>
      </c>
      <c r="V177" s="161">
        <f>ROUND(E177*U177,2)</f>
        <v>1.48</v>
      </c>
      <c r="W177" s="161"/>
      <c r="X177" s="161" t="s">
        <v>115</v>
      </c>
      <c r="Y177" s="152"/>
      <c r="Z177" s="152"/>
      <c r="AA177" s="152"/>
      <c r="AB177" s="152"/>
      <c r="AC177" s="152"/>
      <c r="AD177" s="152"/>
      <c r="AE177" s="152"/>
      <c r="AF177" s="152"/>
      <c r="AG177" s="152" t="s">
        <v>116</v>
      </c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</row>
    <row r="178" spans="1:60" ht="12.75" outlineLevel="1">
      <c r="A178" s="159"/>
      <c r="B178" s="160"/>
      <c r="C178" s="192" t="s">
        <v>333</v>
      </c>
      <c r="D178" s="163"/>
      <c r="E178" s="164">
        <v>5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52"/>
      <c r="Z178" s="152"/>
      <c r="AA178" s="152"/>
      <c r="AB178" s="152"/>
      <c r="AC178" s="152"/>
      <c r="AD178" s="152"/>
      <c r="AE178" s="152"/>
      <c r="AF178" s="152"/>
      <c r="AG178" s="152" t="s">
        <v>118</v>
      </c>
      <c r="AH178" s="152">
        <v>0</v>
      </c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</row>
    <row r="179" spans="1:60" ht="22.5" outlineLevel="1">
      <c r="A179" s="176">
        <v>73</v>
      </c>
      <c r="B179" s="177" t="s">
        <v>334</v>
      </c>
      <c r="C179" s="191" t="s">
        <v>335</v>
      </c>
      <c r="D179" s="178" t="s">
        <v>138</v>
      </c>
      <c r="E179" s="179">
        <v>39</v>
      </c>
      <c r="F179" s="180"/>
      <c r="G179" s="181">
        <f>ROUND(E179*F179,2)</f>
        <v>0</v>
      </c>
      <c r="H179" s="162"/>
      <c r="I179" s="161">
        <f>ROUND(E179*H179,2)</f>
        <v>0</v>
      </c>
      <c r="J179" s="162"/>
      <c r="K179" s="161">
        <f>ROUND(E179*J179,2)</f>
        <v>0</v>
      </c>
      <c r="L179" s="161">
        <v>21</v>
      </c>
      <c r="M179" s="161">
        <f>G179*(1+L179/100)</f>
        <v>0</v>
      </c>
      <c r="N179" s="161">
        <v>0.188</v>
      </c>
      <c r="O179" s="161">
        <f>ROUND(E179*N179,2)</f>
        <v>7.33</v>
      </c>
      <c r="P179" s="161">
        <v>0</v>
      </c>
      <c r="Q179" s="161">
        <f>ROUND(E179*P179,2)</f>
        <v>0</v>
      </c>
      <c r="R179" s="161"/>
      <c r="S179" s="161" t="s">
        <v>113</v>
      </c>
      <c r="T179" s="161" t="s">
        <v>114</v>
      </c>
      <c r="U179" s="161">
        <v>0.272</v>
      </c>
      <c r="V179" s="161">
        <f>ROUND(E179*U179,2)</f>
        <v>10.61</v>
      </c>
      <c r="W179" s="161"/>
      <c r="X179" s="161" t="s">
        <v>115</v>
      </c>
      <c r="Y179" s="152"/>
      <c r="Z179" s="152"/>
      <c r="AA179" s="152"/>
      <c r="AB179" s="152"/>
      <c r="AC179" s="152"/>
      <c r="AD179" s="152"/>
      <c r="AE179" s="152"/>
      <c r="AF179" s="152"/>
      <c r="AG179" s="152" t="s">
        <v>116</v>
      </c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</row>
    <row r="180" spans="1:60" ht="12.75" outlineLevel="1">
      <c r="A180" s="159"/>
      <c r="B180" s="160"/>
      <c r="C180" s="192" t="s">
        <v>336</v>
      </c>
      <c r="D180" s="163"/>
      <c r="E180" s="164">
        <v>39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52"/>
      <c r="Z180" s="152"/>
      <c r="AA180" s="152"/>
      <c r="AB180" s="152"/>
      <c r="AC180" s="152"/>
      <c r="AD180" s="152"/>
      <c r="AE180" s="152"/>
      <c r="AF180" s="152"/>
      <c r="AG180" s="152" t="s">
        <v>118</v>
      </c>
      <c r="AH180" s="152">
        <v>0</v>
      </c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</row>
    <row r="181" spans="1:60" ht="22.5" outlineLevel="1">
      <c r="A181" s="176">
        <v>74</v>
      </c>
      <c r="B181" s="177" t="s">
        <v>337</v>
      </c>
      <c r="C181" s="191" t="s">
        <v>338</v>
      </c>
      <c r="D181" s="178" t="s">
        <v>138</v>
      </c>
      <c r="E181" s="179">
        <v>64.2</v>
      </c>
      <c r="F181" s="180"/>
      <c r="G181" s="181">
        <f>ROUND(E181*F181,2)</f>
        <v>0</v>
      </c>
      <c r="H181" s="162"/>
      <c r="I181" s="161">
        <f>ROUND(E181*H181,2)</f>
        <v>0</v>
      </c>
      <c r="J181" s="162"/>
      <c r="K181" s="161">
        <f>ROUND(E181*J181,2)</f>
        <v>0</v>
      </c>
      <c r="L181" s="161">
        <v>21</v>
      </c>
      <c r="M181" s="161">
        <f>G181*(1+L181/100)</f>
        <v>0</v>
      </c>
      <c r="N181" s="161">
        <v>2E-05</v>
      </c>
      <c r="O181" s="161">
        <f>ROUND(E181*N181,2)</f>
        <v>0</v>
      </c>
      <c r="P181" s="161">
        <v>0</v>
      </c>
      <c r="Q181" s="161">
        <f>ROUND(E181*P181,2)</f>
        <v>0</v>
      </c>
      <c r="R181" s="161"/>
      <c r="S181" s="161" t="s">
        <v>113</v>
      </c>
      <c r="T181" s="161" t="s">
        <v>114</v>
      </c>
      <c r="U181" s="161">
        <v>0.043</v>
      </c>
      <c r="V181" s="161">
        <f>ROUND(E181*U181,2)</f>
        <v>2.76</v>
      </c>
      <c r="W181" s="161"/>
      <c r="X181" s="161" t="s">
        <v>115</v>
      </c>
      <c r="Y181" s="152"/>
      <c r="Z181" s="152"/>
      <c r="AA181" s="152"/>
      <c r="AB181" s="152"/>
      <c r="AC181" s="152"/>
      <c r="AD181" s="152"/>
      <c r="AE181" s="152"/>
      <c r="AF181" s="152"/>
      <c r="AG181" s="152" t="s">
        <v>116</v>
      </c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</row>
    <row r="182" spans="1:60" ht="12.75" outlineLevel="1">
      <c r="A182" s="159"/>
      <c r="B182" s="160"/>
      <c r="C182" s="192" t="s">
        <v>307</v>
      </c>
      <c r="D182" s="163"/>
      <c r="E182" s="164">
        <v>64.2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52"/>
      <c r="Z182" s="152"/>
      <c r="AA182" s="152"/>
      <c r="AB182" s="152"/>
      <c r="AC182" s="152"/>
      <c r="AD182" s="152"/>
      <c r="AE182" s="152"/>
      <c r="AF182" s="152"/>
      <c r="AG182" s="152" t="s">
        <v>118</v>
      </c>
      <c r="AH182" s="152">
        <v>0</v>
      </c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</row>
    <row r="183" spans="1:60" ht="12.75" outlineLevel="1">
      <c r="A183" s="176">
        <v>75</v>
      </c>
      <c r="B183" s="177" t="s">
        <v>339</v>
      </c>
      <c r="C183" s="191" t="s">
        <v>340</v>
      </c>
      <c r="D183" s="178" t="s">
        <v>138</v>
      </c>
      <c r="E183" s="179">
        <v>64.2</v>
      </c>
      <c r="F183" s="180"/>
      <c r="G183" s="181">
        <f>ROUND(E183*F183,2)</f>
        <v>0</v>
      </c>
      <c r="H183" s="162"/>
      <c r="I183" s="161">
        <f>ROUND(E183*H183,2)</f>
        <v>0</v>
      </c>
      <c r="J183" s="162"/>
      <c r="K183" s="161">
        <f>ROUND(E183*J183,2)</f>
        <v>0</v>
      </c>
      <c r="L183" s="161">
        <v>21</v>
      </c>
      <c r="M183" s="161">
        <f>G183*(1+L183/100)</f>
        <v>0</v>
      </c>
      <c r="N183" s="161">
        <v>0</v>
      </c>
      <c r="O183" s="161">
        <f>ROUND(E183*N183,2)</f>
        <v>0</v>
      </c>
      <c r="P183" s="161">
        <v>0</v>
      </c>
      <c r="Q183" s="161">
        <f>ROUND(E183*P183,2)</f>
        <v>0</v>
      </c>
      <c r="R183" s="161"/>
      <c r="S183" s="161" t="s">
        <v>113</v>
      </c>
      <c r="T183" s="161" t="s">
        <v>114</v>
      </c>
      <c r="U183" s="161">
        <v>0.055</v>
      </c>
      <c r="V183" s="161">
        <f>ROUND(E183*U183,2)</f>
        <v>3.53</v>
      </c>
      <c r="W183" s="161"/>
      <c r="X183" s="161" t="s">
        <v>115</v>
      </c>
      <c r="Y183" s="152"/>
      <c r="Z183" s="152"/>
      <c r="AA183" s="152"/>
      <c r="AB183" s="152"/>
      <c r="AC183" s="152"/>
      <c r="AD183" s="152"/>
      <c r="AE183" s="152"/>
      <c r="AF183" s="152"/>
      <c r="AG183" s="152" t="s">
        <v>116</v>
      </c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ht="12.75" outlineLevel="1">
      <c r="A184" s="159"/>
      <c r="B184" s="160"/>
      <c r="C184" s="192" t="s">
        <v>341</v>
      </c>
      <c r="D184" s="163"/>
      <c r="E184" s="164">
        <v>64.2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52"/>
      <c r="Z184" s="152"/>
      <c r="AA184" s="152"/>
      <c r="AB184" s="152"/>
      <c r="AC184" s="152"/>
      <c r="AD184" s="152"/>
      <c r="AE184" s="152"/>
      <c r="AF184" s="152"/>
      <c r="AG184" s="152" t="s">
        <v>118</v>
      </c>
      <c r="AH184" s="152">
        <v>5</v>
      </c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</row>
    <row r="185" spans="1:60" ht="12.75" outlineLevel="1">
      <c r="A185" s="176">
        <v>76</v>
      </c>
      <c r="B185" s="177" t="s">
        <v>342</v>
      </c>
      <c r="C185" s="191" t="s">
        <v>343</v>
      </c>
      <c r="D185" s="178" t="s">
        <v>235</v>
      </c>
      <c r="E185" s="179">
        <v>11</v>
      </c>
      <c r="F185" s="180"/>
      <c r="G185" s="181">
        <f>ROUND(E185*F185,2)</f>
        <v>0</v>
      </c>
      <c r="H185" s="162"/>
      <c r="I185" s="161">
        <f>ROUND(E185*H185,2)</f>
        <v>0</v>
      </c>
      <c r="J185" s="162"/>
      <c r="K185" s="161">
        <f>ROUND(E185*J185,2)</f>
        <v>0</v>
      </c>
      <c r="L185" s="161">
        <v>21</v>
      </c>
      <c r="M185" s="161">
        <f>G185*(1+L185/100)</f>
        <v>0</v>
      </c>
      <c r="N185" s="161">
        <v>0.066</v>
      </c>
      <c r="O185" s="161">
        <f>ROUND(E185*N185,2)</f>
        <v>0.73</v>
      </c>
      <c r="P185" s="161">
        <v>0</v>
      </c>
      <c r="Q185" s="161">
        <f>ROUND(E185*P185,2)</f>
        <v>0</v>
      </c>
      <c r="R185" s="161"/>
      <c r="S185" s="161" t="s">
        <v>113</v>
      </c>
      <c r="T185" s="161" t="s">
        <v>114</v>
      </c>
      <c r="U185" s="161">
        <v>0.17</v>
      </c>
      <c r="V185" s="161">
        <f>ROUND(E185*U185,2)</f>
        <v>1.87</v>
      </c>
      <c r="W185" s="161"/>
      <c r="X185" s="161" t="s">
        <v>115</v>
      </c>
      <c r="Y185" s="152"/>
      <c r="Z185" s="152"/>
      <c r="AA185" s="152"/>
      <c r="AB185" s="152"/>
      <c r="AC185" s="152"/>
      <c r="AD185" s="152"/>
      <c r="AE185" s="152"/>
      <c r="AF185" s="152"/>
      <c r="AG185" s="152" t="s">
        <v>116</v>
      </c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</row>
    <row r="186" spans="1:60" ht="12.75" outlineLevel="1">
      <c r="A186" s="159"/>
      <c r="B186" s="160"/>
      <c r="C186" s="192" t="s">
        <v>344</v>
      </c>
      <c r="D186" s="163"/>
      <c r="E186" s="164">
        <v>3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52"/>
      <c r="Z186" s="152"/>
      <c r="AA186" s="152"/>
      <c r="AB186" s="152"/>
      <c r="AC186" s="152"/>
      <c r="AD186" s="152"/>
      <c r="AE186" s="152"/>
      <c r="AF186" s="152"/>
      <c r="AG186" s="152" t="s">
        <v>118</v>
      </c>
      <c r="AH186" s="152">
        <v>0</v>
      </c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ht="12.75" outlineLevel="1">
      <c r="A187" s="159"/>
      <c r="B187" s="160"/>
      <c r="C187" s="192" t="s">
        <v>345</v>
      </c>
      <c r="D187" s="163"/>
      <c r="E187" s="164">
        <v>7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52"/>
      <c r="Z187" s="152"/>
      <c r="AA187" s="152"/>
      <c r="AB187" s="152"/>
      <c r="AC187" s="152"/>
      <c r="AD187" s="152"/>
      <c r="AE187" s="152"/>
      <c r="AF187" s="152"/>
      <c r="AG187" s="152" t="s">
        <v>118</v>
      </c>
      <c r="AH187" s="152">
        <v>0</v>
      </c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</row>
    <row r="188" spans="1:60" ht="12.75" outlineLevel="1">
      <c r="A188" s="159"/>
      <c r="B188" s="160"/>
      <c r="C188" s="192" t="s">
        <v>346</v>
      </c>
      <c r="D188" s="163"/>
      <c r="E188" s="164">
        <v>1</v>
      </c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52"/>
      <c r="Z188" s="152"/>
      <c r="AA188" s="152"/>
      <c r="AB188" s="152"/>
      <c r="AC188" s="152"/>
      <c r="AD188" s="152"/>
      <c r="AE188" s="152"/>
      <c r="AF188" s="152"/>
      <c r="AG188" s="152" t="s">
        <v>118</v>
      </c>
      <c r="AH188" s="152">
        <v>0</v>
      </c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60" ht="12.75" outlineLevel="1">
      <c r="A189" s="176">
        <v>77</v>
      </c>
      <c r="B189" s="177" t="s">
        <v>347</v>
      </c>
      <c r="C189" s="191" t="s">
        <v>348</v>
      </c>
      <c r="D189" s="178" t="s">
        <v>349</v>
      </c>
      <c r="E189" s="179">
        <v>660</v>
      </c>
      <c r="F189" s="180"/>
      <c r="G189" s="181">
        <f>ROUND(E189*F189,2)</f>
        <v>0</v>
      </c>
      <c r="H189" s="162"/>
      <c r="I189" s="161">
        <f>ROUND(E189*H189,2)</f>
        <v>0</v>
      </c>
      <c r="J189" s="162"/>
      <c r="K189" s="161">
        <f>ROUND(E189*J189,2)</f>
        <v>0</v>
      </c>
      <c r="L189" s="161">
        <v>21</v>
      </c>
      <c r="M189" s="161">
        <f>G189*(1+L189/100)</f>
        <v>0</v>
      </c>
      <c r="N189" s="161">
        <v>0</v>
      </c>
      <c r="O189" s="161">
        <f>ROUND(E189*N189,2)</f>
        <v>0</v>
      </c>
      <c r="P189" s="161">
        <v>0</v>
      </c>
      <c r="Q189" s="161">
        <f>ROUND(E189*P189,2)</f>
        <v>0</v>
      </c>
      <c r="R189" s="161"/>
      <c r="S189" s="161" t="s">
        <v>113</v>
      </c>
      <c r="T189" s="161" t="s">
        <v>114</v>
      </c>
      <c r="U189" s="161">
        <v>0</v>
      </c>
      <c r="V189" s="161">
        <f>ROUND(E189*U189,2)</f>
        <v>0</v>
      </c>
      <c r="W189" s="161"/>
      <c r="X189" s="161" t="s">
        <v>115</v>
      </c>
      <c r="Y189" s="152"/>
      <c r="Z189" s="152"/>
      <c r="AA189" s="152"/>
      <c r="AB189" s="152"/>
      <c r="AC189" s="152"/>
      <c r="AD189" s="152"/>
      <c r="AE189" s="152"/>
      <c r="AF189" s="152"/>
      <c r="AG189" s="152" t="s">
        <v>116</v>
      </c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</row>
    <row r="190" spans="1:60" ht="12.75" outlineLevel="1">
      <c r="A190" s="159"/>
      <c r="B190" s="160"/>
      <c r="C190" s="193" t="s">
        <v>168</v>
      </c>
      <c r="D190" s="165"/>
      <c r="E190" s="166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52"/>
      <c r="Z190" s="152"/>
      <c r="AA190" s="152"/>
      <c r="AB190" s="152"/>
      <c r="AC190" s="152"/>
      <c r="AD190" s="152"/>
      <c r="AE190" s="152"/>
      <c r="AF190" s="152"/>
      <c r="AG190" s="152" t="s">
        <v>118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</row>
    <row r="191" spans="1:60" ht="12.75" outlineLevel="1">
      <c r="A191" s="159"/>
      <c r="B191" s="160"/>
      <c r="C191" s="194" t="s">
        <v>350</v>
      </c>
      <c r="D191" s="165"/>
      <c r="E191" s="166">
        <v>3</v>
      </c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52"/>
      <c r="Z191" s="152"/>
      <c r="AA191" s="152"/>
      <c r="AB191" s="152"/>
      <c r="AC191" s="152"/>
      <c r="AD191" s="152"/>
      <c r="AE191" s="152"/>
      <c r="AF191" s="152"/>
      <c r="AG191" s="152" t="s">
        <v>118</v>
      </c>
      <c r="AH191" s="152">
        <v>2</v>
      </c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</row>
    <row r="192" spans="1:60" ht="12.75" outlineLevel="1">
      <c r="A192" s="159"/>
      <c r="B192" s="160"/>
      <c r="C192" s="194" t="s">
        <v>351</v>
      </c>
      <c r="D192" s="165"/>
      <c r="E192" s="166">
        <v>7</v>
      </c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52"/>
      <c r="Z192" s="152"/>
      <c r="AA192" s="152"/>
      <c r="AB192" s="152"/>
      <c r="AC192" s="152"/>
      <c r="AD192" s="152"/>
      <c r="AE192" s="152"/>
      <c r="AF192" s="152"/>
      <c r="AG192" s="152" t="s">
        <v>118</v>
      </c>
      <c r="AH192" s="152">
        <v>2</v>
      </c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</row>
    <row r="193" spans="1:60" ht="12.75" outlineLevel="1">
      <c r="A193" s="159"/>
      <c r="B193" s="160"/>
      <c r="C193" s="194" t="s">
        <v>352</v>
      </c>
      <c r="D193" s="165"/>
      <c r="E193" s="166">
        <v>1</v>
      </c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52"/>
      <c r="Z193" s="152"/>
      <c r="AA193" s="152"/>
      <c r="AB193" s="152"/>
      <c r="AC193" s="152"/>
      <c r="AD193" s="152"/>
      <c r="AE193" s="152"/>
      <c r="AF193" s="152"/>
      <c r="AG193" s="152" t="s">
        <v>118</v>
      </c>
      <c r="AH193" s="152">
        <v>2</v>
      </c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</row>
    <row r="194" spans="1:60" ht="12.75" outlineLevel="1">
      <c r="A194" s="159"/>
      <c r="B194" s="160"/>
      <c r="C194" s="195" t="s">
        <v>172</v>
      </c>
      <c r="D194" s="167"/>
      <c r="E194" s="168">
        <v>11</v>
      </c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52"/>
      <c r="Z194" s="152"/>
      <c r="AA194" s="152"/>
      <c r="AB194" s="152"/>
      <c r="AC194" s="152"/>
      <c r="AD194" s="152"/>
      <c r="AE194" s="152"/>
      <c r="AF194" s="152"/>
      <c r="AG194" s="152" t="s">
        <v>118</v>
      </c>
      <c r="AH194" s="152">
        <v>3</v>
      </c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</row>
    <row r="195" spans="1:60" ht="12.75" outlineLevel="1">
      <c r="A195" s="159"/>
      <c r="B195" s="160"/>
      <c r="C195" s="193" t="s">
        <v>173</v>
      </c>
      <c r="D195" s="165"/>
      <c r="E195" s="166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52"/>
      <c r="Z195" s="152"/>
      <c r="AA195" s="152"/>
      <c r="AB195" s="152"/>
      <c r="AC195" s="152"/>
      <c r="AD195" s="152"/>
      <c r="AE195" s="152"/>
      <c r="AF195" s="152"/>
      <c r="AG195" s="152" t="s">
        <v>118</v>
      </c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</row>
    <row r="196" spans="1:60" ht="12.75" outlineLevel="1">
      <c r="A196" s="159"/>
      <c r="B196" s="160"/>
      <c r="C196" s="192" t="s">
        <v>353</v>
      </c>
      <c r="D196" s="163"/>
      <c r="E196" s="164">
        <v>660</v>
      </c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52"/>
      <c r="Z196" s="152"/>
      <c r="AA196" s="152"/>
      <c r="AB196" s="152"/>
      <c r="AC196" s="152"/>
      <c r="AD196" s="152"/>
      <c r="AE196" s="152"/>
      <c r="AF196" s="152"/>
      <c r="AG196" s="152" t="s">
        <v>118</v>
      </c>
      <c r="AH196" s="152">
        <v>0</v>
      </c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</row>
    <row r="197" spans="1:60" ht="12.75" outlineLevel="1">
      <c r="A197" s="176">
        <v>78</v>
      </c>
      <c r="B197" s="177" t="s">
        <v>354</v>
      </c>
      <c r="C197" s="191" t="s">
        <v>355</v>
      </c>
      <c r="D197" s="178" t="s">
        <v>112</v>
      </c>
      <c r="E197" s="179">
        <v>19.5</v>
      </c>
      <c r="F197" s="180"/>
      <c r="G197" s="181">
        <f>ROUND(E197*F197,2)</f>
        <v>0</v>
      </c>
      <c r="H197" s="162"/>
      <c r="I197" s="161">
        <f>ROUND(E197*H197,2)</f>
        <v>0</v>
      </c>
      <c r="J197" s="162"/>
      <c r="K197" s="161">
        <f>ROUND(E197*J197,2)</f>
        <v>0</v>
      </c>
      <c r="L197" s="161">
        <v>21</v>
      </c>
      <c r="M197" s="161">
        <f>G197*(1+L197/100)</f>
        <v>0</v>
      </c>
      <c r="N197" s="161">
        <v>0.00289</v>
      </c>
      <c r="O197" s="161">
        <f>ROUND(E197*N197,2)</f>
        <v>0.06</v>
      </c>
      <c r="P197" s="161">
        <v>0</v>
      </c>
      <c r="Q197" s="161">
        <f>ROUND(E197*P197,2)</f>
        <v>0</v>
      </c>
      <c r="R197" s="161"/>
      <c r="S197" s="161" t="s">
        <v>113</v>
      </c>
      <c r="T197" s="161" t="s">
        <v>114</v>
      </c>
      <c r="U197" s="161">
        <v>0.3</v>
      </c>
      <c r="V197" s="161">
        <f>ROUND(E197*U197,2)</f>
        <v>5.85</v>
      </c>
      <c r="W197" s="161"/>
      <c r="X197" s="161" t="s">
        <v>115</v>
      </c>
      <c r="Y197" s="152"/>
      <c r="Z197" s="152"/>
      <c r="AA197" s="152"/>
      <c r="AB197" s="152"/>
      <c r="AC197" s="152"/>
      <c r="AD197" s="152"/>
      <c r="AE197" s="152"/>
      <c r="AF197" s="152"/>
      <c r="AG197" s="152" t="s">
        <v>116</v>
      </c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</row>
    <row r="198" spans="1:60" ht="12.75" outlineLevel="1">
      <c r="A198" s="159"/>
      <c r="B198" s="160"/>
      <c r="C198" s="192" t="s">
        <v>356</v>
      </c>
      <c r="D198" s="163"/>
      <c r="E198" s="164">
        <v>19.5</v>
      </c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52"/>
      <c r="Z198" s="152"/>
      <c r="AA198" s="152"/>
      <c r="AB198" s="152"/>
      <c r="AC198" s="152"/>
      <c r="AD198" s="152"/>
      <c r="AE198" s="152"/>
      <c r="AF198" s="152"/>
      <c r="AG198" s="152" t="s">
        <v>118</v>
      </c>
      <c r="AH198" s="152">
        <v>0</v>
      </c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</row>
    <row r="199" spans="1:60" ht="12.75" outlineLevel="1">
      <c r="A199" s="176">
        <v>79</v>
      </c>
      <c r="B199" s="177" t="s">
        <v>357</v>
      </c>
      <c r="C199" s="191" t="s">
        <v>358</v>
      </c>
      <c r="D199" s="178" t="s">
        <v>112</v>
      </c>
      <c r="E199" s="179">
        <v>19.5</v>
      </c>
      <c r="F199" s="180"/>
      <c r="G199" s="181">
        <f>ROUND(E199*F199,2)</f>
        <v>0</v>
      </c>
      <c r="H199" s="162"/>
      <c r="I199" s="161">
        <f>ROUND(E199*H199,2)</f>
        <v>0</v>
      </c>
      <c r="J199" s="162"/>
      <c r="K199" s="161">
        <f>ROUND(E199*J199,2)</f>
        <v>0</v>
      </c>
      <c r="L199" s="161">
        <v>21</v>
      </c>
      <c r="M199" s="161">
        <f>G199*(1+L199/100)</f>
        <v>0</v>
      </c>
      <c r="N199" s="161">
        <v>0</v>
      </c>
      <c r="O199" s="161">
        <f>ROUND(E199*N199,2)</f>
        <v>0</v>
      </c>
      <c r="P199" s="161">
        <v>0</v>
      </c>
      <c r="Q199" s="161">
        <f>ROUND(E199*P199,2)</f>
        <v>0</v>
      </c>
      <c r="R199" s="161"/>
      <c r="S199" s="161" t="s">
        <v>113</v>
      </c>
      <c r="T199" s="161" t="s">
        <v>114</v>
      </c>
      <c r="U199" s="161">
        <v>0.125</v>
      </c>
      <c r="V199" s="161">
        <f>ROUND(E199*U199,2)</f>
        <v>2.44</v>
      </c>
      <c r="W199" s="161"/>
      <c r="X199" s="161" t="s">
        <v>115</v>
      </c>
      <c r="Y199" s="152"/>
      <c r="Z199" s="152"/>
      <c r="AA199" s="152"/>
      <c r="AB199" s="152"/>
      <c r="AC199" s="152"/>
      <c r="AD199" s="152"/>
      <c r="AE199" s="152"/>
      <c r="AF199" s="152"/>
      <c r="AG199" s="152" t="s">
        <v>116</v>
      </c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</row>
    <row r="200" spans="1:60" ht="12.75" outlineLevel="1">
      <c r="A200" s="159"/>
      <c r="B200" s="160"/>
      <c r="C200" s="192" t="s">
        <v>359</v>
      </c>
      <c r="D200" s="163"/>
      <c r="E200" s="164">
        <v>19.5</v>
      </c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52"/>
      <c r="Z200" s="152"/>
      <c r="AA200" s="152"/>
      <c r="AB200" s="152"/>
      <c r="AC200" s="152"/>
      <c r="AD200" s="152"/>
      <c r="AE200" s="152"/>
      <c r="AF200" s="152"/>
      <c r="AG200" s="152" t="s">
        <v>118</v>
      </c>
      <c r="AH200" s="152">
        <v>5</v>
      </c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</row>
    <row r="201" spans="1:60" ht="45" outlineLevel="1">
      <c r="A201" s="176">
        <v>80</v>
      </c>
      <c r="B201" s="177" t="s">
        <v>360</v>
      </c>
      <c r="C201" s="191" t="s">
        <v>361</v>
      </c>
      <c r="D201" s="178" t="s">
        <v>263</v>
      </c>
      <c r="E201" s="179">
        <v>2</v>
      </c>
      <c r="F201" s="180"/>
      <c r="G201" s="181">
        <f>ROUND(E201*F201,2)</f>
        <v>0</v>
      </c>
      <c r="H201" s="162"/>
      <c r="I201" s="161">
        <f>ROUND(E201*H201,2)</f>
        <v>0</v>
      </c>
      <c r="J201" s="162"/>
      <c r="K201" s="161">
        <f>ROUND(E201*J201,2)</f>
        <v>0</v>
      </c>
      <c r="L201" s="161">
        <v>21</v>
      </c>
      <c r="M201" s="161">
        <f>G201*(1+L201/100)</f>
        <v>0</v>
      </c>
      <c r="N201" s="161">
        <v>0.0051</v>
      </c>
      <c r="O201" s="161">
        <f>ROUND(E201*N201,2)</f>
        <v>0.01</v>
      </c>
      <c r="P201" s="161">
        <v>0</v>
      </c>
      <c r="Q201" s="161">
        <f>ROUND(E201*P201,2)</f>
        <v>0</v>
      </c>
      <c r="R201" s="161" t="s">
        <v>244</v>
      </c>
      <c r="S201" s="161" t="s">
        <v>113</v>
      </c>
      <c r="T201" s="161" t="s">
        <v>114</v>
      </c>
      <c r="U201" s="161">
        <v>0</v>
      </c>
      <c r="V201" s="161">
        <f>ROUND(E201*U201,2)</f>
        <v>0</v>
      </c>
      <c r="W201" s="161"/>
      <c r="X201" s="161" t="s">
        <v>245</v>
      </c>
      <c r="Y201" s="152"/>
      <c r="Z201" s="152"/>
      <c r="AA201" s="152"/>
      <c r="AB201" s="152"/>
      <c r="AC201" s="152"/>
      <c r="AD201" s="152"/>
      <c r="AE201" s="152"/>
      <c r="AF201" s="152"/>
      <c r="AG201" s="152" t="s">
        <v>246</v>
      </c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</row>
    <row r="202" spans="1:60" ht="12.75" outlineLevel="1">
      <c r="A202" s="159"/>
      <c r="B202" s="160"/>
      <c r="C202" s="192" t="s">
        <v>324</v>
      </c>
      <c r="D202" s="163"/>
      <c r="E202" s="164">
        <v>2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52"/>
      <c r="Z202" s="152"/>
      <c r="AA202" s="152"/>
      <c r="AB202" s="152"/>
      <c r="AC202" s="152"/>
      <c r="AD202" s="152"/>
      <c r="AE202" s="152"/>
      <c r="AF202" s="152"/>
      <c r="AG202" s="152" t="s">
        <v>118</v>
      </c>
      <c r="AH202" s="152">
        <v>5</v>
      </c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</row>
    <row r="203" spans="1:60" ht="12.75" outlineLevel="1">
      <c r="A203" s="176">
        <v>81</v>
      </c>
      <c r="B203" s="177" t="s">
        <v>362</v>
      </c>
      <c r="C203" s="191" t="s">
        <v>363</v>
      </c>
      <c r="D203" s="178" t="s">
        <v>263</v>
      </c>
      <c r="E203" s="179">
        <v>2</v>
      </c>
      <c r="F203" s="180"/>
      <c r="G203" s="181">
        <f>ROUND(E203*F203,2)</f>
        <v>0</v>
      </c>
      <c r="H203" s="162"/>
      <c r="I203" s="161">
        <f>ROUND(E203*H203,2)</f>
        <v>0</v>
      </c>
      <c r="J203" s="162"/>
      <c r="K203" s="161">
        <f>ROUND(E203*J203,2)</f>
        <v>0</v>
      </c>
      <c r="L203" s="161">
        <v>21</v>
      </c>
      <c r="M203" s="161">
        <f>G203*(1+L203/100)</f>
        <v>0</v>
      </c>
      <c r="N203" s="161">
        <v>0</v>
      </c>
      <c r="O203" s="161">
        <f>ROUND(E203*N203,2)</f>
        <v>0</v>
      </c>
      <c r="P203" s="161">
        <v>0</v>
      </c>
      <c r="Q203" s="161">
        <f>ROUND(E203*P203,2)</f>
        <v>0</v>
      </c>
      <c r="R203" s="161" t="s">
        <v>244</v>
      </c>
      <c r="S203" s="161" t="s">
        <v>113</v>
      </c>
      <c r="T203" s="161" t="s">
        <v>114</v>
      </c>
      <c r="U203" s="161">
        <v>0</v>
      </c>
      <c r="V203" s="161">
        <f>ROUND(E203*U203,2)</f>
        <v>0</v>
      </c>
      <c r="W203" s="161"/>
      <c r="X203" s="161" t="s">
        <v>245</v>
      </c>
      <c r="Y203" s="152"/>
      <c r="Z203" s="152"/>
      <c r="AA203" s="152"/>
      <c r="AB203" s="152"/>
      <c r="AC203" s="152"/>
      <c r="AD203" s="152"/>
      <c r="AE203" s="152"/>
      <c r="AF203" s="152"/>
      <c r="AG203" s="152" t="s">
        <v>246</v>
      </c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</row>
    <row r="204" spans="1:60" ht="12.75" outlineLevel="1">
      <c r="A204" s="159"/>
      <c r="B204" s="160"/>
      <c r="C204" s="192" t="s">
        <v>324</v>
      </c>
      <c r="D204" s="163"/>
      <c r="E204" s="164">
        <v>2</v>
      </c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52"/>
      <c r="Z204" s="152"/>
      <c r="AA204" s="152"/>
      <c r="AB204" s="152"/>
      <c r="AC204" s="152"/>
      <c r="AD204" s="152"/>
      <c r="AE204" s="152"/>
      <c r="AF204" s="152"/>
      <c r="AG204" s="152" t="s">
        <v>118</v>
      </c>
      <c r="AH204" s="152">
        <v>5</v>
      </c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</row>
    <row r="205" spans="1:60" ht="12.75" outlineLevel="1">
      <c r="A205" s="176">
        <v>82</v>
      </c>
      <c r="B205" s="177" t="s">
        <v>364</v>
      </c>
      <c r="C205" s="191" t="s">
        <v>365</v>
      </c>
      <c r="D205" s="178" t="s">
        <v>263</v>
      </c>
      <c r="E205" s="179">
        <v>2</v>
      </c>
      <c r="F205" s="180"/>
      <c r="G205" s="181">
        <f>ROUND(E205*F205,2)</f>
        <v>0</v>
      </c>
      <c r="H205" s="162"/>
      <c r="I205" s="161">
        <f>ROUND(E205*H205,2)</f>
        <v>0</v>
      </c>
      <c r="J205" s="162"/>
      <c r="K205" s="161">
        <f>ROUND(E205*J205,2)</f>
        <v>0</v>
      </c>
      <c r="L205" s="161">
        <v>21</v>
      </c>
      <c r="M205" s="161">
        <f>G205*(1+L205/100)</f>
        <v>0</v>
      </c>
      <c r="N205" s="161">
        <v>0</v>
      </c>
      <c r="O205" s="161">
        <f>ROUND(E205*N205,2)</f>
        <v>0</v>
      </c>
      <c r="P205" s="161">
        <v>0</v>
      </c>
      <c r="Q205" s="161">
        <f>ROUND(E205*P205,2)</f>
        <v>0</v>
      </c>
      <c r="R205" s="161" t="s">
        <v>244</v>
      </c>
      <c r="S205" s="161" t="s">
        <v>113</v>
      </c>
      <c r="T205" s="161" t="s">
        <v>114</v>
      </c>
      <c r="U205" s="161">
        <v>0</v>
      </c>
      <c r="V205" s="161">
        <f>ROUND(E205*U205,2)</f>
        <v>0</v>
      </c>
      <c r="W205" s="161"/>
      <c r="X205" s="161" t="s">
        <v>245</v>
      </c>
      <c r="Y205" s="152"/>
      <c r="Z205" s="152"/>
      <c r="AA205" s="152"/>
      <c r="AB205" s="152"/>
      <c r="AC205" s="152"/>
      <c r="AD205" s="152"/>
      <c r="AE205" s="152"/>
      <c r="AF205" s="152"/>
      <c r="AG205" s="152" t="s">
        <v>246</v>
      </c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</row>
    <row r="206" spans="1:60" ht="12.75" outlineLevel="1">
      <c r="A206" s="159"/>
      <c r="B206" s="160"/>
      <c r="C206" s="192" t="s">
        <v>324</v>
      </c>
      <c r="D206" s="163"/>
      <c r="E206" s="164">
        <v>2</v>
      </c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52"/>
      <c r="Z206" s="152"/>
      <c r="AA206" s="152"/>
      <c r="AB206" s="152"/>
      <c r="AC206" s="152"/>
      <c r="AD206" s="152"/>
      <c r="AE206" s="152"/>
      <c r="AF206" s="152"/>
      <c r="AG206" s="152" t="s">
        <v>118</v>
      </c>
      <c r="AH206" s="152">
        <v>5</v>
      </c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</row>
    <row r="207" spans="1:60" ht="12.75" outlineLevel="1">
      <c r="A207" s="183">
        <v>83</v>
      </c>
      <c r="B207" s="184" t="s">
        <v>366</v>
      </c>
      <c r="C207" s="196" t="s">
        <v>367</v>
      </c>
      <c r="D207" s="185" t="s">
        <v>263</v>
      </c>
      <c r="E207" s="186">
        <v>8</v>
      </c>
      <c r="F207" s="187"/>
      <c r="G207" s="188">
        <f aca="true" t="shared" si="0" ref="G207:G214">ROUND(E207*F207,2)</f>
        <v>0</v>
      </c>
      <c r="H207" s="162"/>
      <c r="I207" s="161">
        <f aca="true" t="shared" si="1" ref="I207:I214">ROUND(E207*H207,2)</f>
        <v>0</v>
      </c>
      <c r="J207" s="162"/>
      <c r="K207" s="161">
        <f aca="true" t="shared" si="2" ref="K207:K214">ROUND(E207*J207,2)</f>
        <v>0</v>
      </c>
      <c r="L207" s="161">
        <v>21</v>
      </c>
      <c r="M207" s="161">
        <f aca="true" t="shared" si="3" ref="M207:M214">G207*(1+L207/100)</f>
        <v>0</v>
      </c>
      <c r="N207" s="161">
        <v>0</v>
      </c>
      <c r="O207" s="161">
        <f aca="true" t="shared" si="4" ref="O207:O214">ROUND(E207*N207,2)</f>
        <v>0</v>
      </c>
      <c r="P207" s="161">
        <v>0</v>
      </c>
      <c r="Q207" s="161">
        <f aca="true" t="shared" si="5" ref="Q207:Q214">ROUND(E207*P207,2)</f>
        <v>0</v>
      </c>
      <c r="R207" s="161" t="s">
        <v>244</v>
      </c>
      <c r="S207" s="161" t="s">
        <v>113</v>
      </c>
      <c r="T207" s="161" t="s">
        <v>114</v>
      </c>
      <c r="U207" s="161">
        <v>0</v>
      </c>
      <c r="V207" s="161">
        <f aca="true" t="shared" si="6" ref="V207:V214">ROUND(E207*U207,2)</f>
        <v>0</v>
      </c>
      <c r="W207" s="161"/>
      <c r="X207" s="161" t="s">
        <v>245</v>
      </c>
      <c r="Y207" s="152"/>
      <c r="Z207" s="152"/>
      <c r="AA207" s="152"/>
      <c r="AB207" s="152"/>
      <c r="AC207" s="152"/>
      <c r="AD207" s="152"/>
      <c r="AE207" s="152"/>
      <c r="AF207" s="152"/>
      <c r="AG207" s="152" t="s">
        <v>246</v>
      </c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</row>
    <row r="208" spans="1:60" ht="12.75" outlineLevel="1">
      <c r="A208" s="183">
        <v>84</v>
      </c>
      <c r="B208" s="184" t="s">
        <v>368</v>
      </c>
      <c r="C208" s="196" t="s">
        <v>369</v>
      </c>
      <c r="D208" s="185" t="s">
        <v>263</v>
      </c>
      <c r="E208" s="186">
        <v>4</v>
      </c>
      <c r="F208" s="187"/>
      <c r="G208" s="188">
        <f t="shared" si="0"/>
        <v>0</v>
      </c>
      <c r="H208" s="162"/>
      <c r="I208" s="161">
        <f t="shared" si="1"/>
        <v>0</v>
      </c>
      <c r="J208" s="162"/>
      <c r="K208" s="161">
        <f t="shared" si="2"/>
        <v>0</v>
      </c>
      <c r="L208" s="161">
        <v>21</v>
      </c>
      <c r="M208" s="161">
        <f t="shared" si="3"/>
        <v>0</v>
      </c>
      <c r="N208" s="161">
        <v>0.0005</v>
      </c>
      <c r="O208" s="161">
        <f t="shared" si="4"/>
        <v>0</v>
      </c>
      <c r="P208" s="161">
        <v>0</v>
      </c>
      <c r="Q208" s="161">
        <f t="shared" si="5"/>
        <v>0</v>
      </c>
      <c r="R208" s="161" t="s">
        <v>244</v>
      </c>
      <c r="S208" s="161" t="s">
        <v>113</v>
      </c>
      <c r="T208" s="161" t="s">
        <v>114</v>
      </c>
      <c r="U208" s="161">
        <v>0</v>
      </c>
      <c r="V208" s="161">
        <f t="shared" si="6"/>
        <v>0</v>
      </c>
      <c r="W208" s="161"/>
      <c r="X208" s="161" t="s">
        <v>245</v>
      </c>
      <c r="Y208" s="152"/>
      <c r="Z208" s="152"/>
      <c r="AA208" s="152"/>
      <c r="AB208" s="152"/>
      <c r="AC208" s="152"/>
      <c r="AD208" s="152"/>
      <c r="AE208" s="152"/>
      <c r="AF208" s="152"/>
      <c r="AG208" s="152" t="s">
        <v>246</v>
      </c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</row>
    <row r="209" spans="1:60" ht="12.75" outlineLevel="1">
      <c r="A209" s="183">
        <v>85</v>
      </c>
      <c r="B209" s="184" t="s">
        <v>370</v>
      </c>
      <c r="C209" s="196" t="s">
        <v>371</v>
      </c>
      <c r="D209" s="185" t="s">
        <v>263</v>
      </c>
      <c r="E209" s="186">
        <v>16</v>
      </c>
      <c r="F209" s="187"/>
      <c r="G209" s="188">
        <f t="shared" si="0"/>
        <v>0</v>
      </c>
      <c r="H209" s="162"/>
      <c r="I209" s="161">
        <f t="shared" si="1"/>
        <v>0</v>
      </c>
      <c r="J209" s="162"/>
      <c r="K209" s="161">
        <f t="shared" si="2"/>
        <v>0</v>
      </c>
      <c r="L209" s="161">
        <v>21</v>
      </c>
      <c r="M209" s="161">
        <f t="shared" si="3"/>
        <v>0</v>
      </c>
      <c r="N209" s="161">
        <v>0.0001</v>
      </c>
      <c r="O209" s="161">
        <f t="shared" si="4"/>
        <v>0</v>
      </c>
      <c r="P209" s="161">
        <v>0</v>
      </c>
      <c r="Q209" s="161">
        <f t="shared" si="5"/>
        <v>0</v>
      </c>
      <c r="R209" s="161" t="s">
        <v>244</v>
      </c>
      <c r="S209" s="161" t="s">
        <v>113</v>
      </c>
      <c r="T209" s="161" t="s">
        <v>114</v>
      </c>
      <c r="U209" s="161">
        <v>0</v>
      </c>
      <c r="V209" s="161">
        <f t="shared" si="6"/>
        <v>0</v>
      </c>
      <c r="W209" s="161"/>
      <c r="X209" s="161" t="s">
        <v>245</v>
      </c>
      <c r="Y209" s="152"/>
      <c r="Z209" s="152"/>
      <c r="AA209" s="152"/>
      <c r="AB209" s="152"/>
      <c r="AC209" s="152"/>
      <c r="AD209" s="152"/>
      <c r="AE209" s="152"/>
      <c r="AF209" s="152"/>
      <c r="AG209" s="152" t="s">
        <v>246</v>
      </c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</row>
    <row r="210" spans="1:60" ht="12.75" outlineLevel="1">
      <c r="A210" s="183">
        <v>86</v>
      </c>
      <c r="B210" s="184" t="s">
        <v>372</v>
      </c>
      <c r="C210" s="196" t="s">
        <v>373</v>
      </c>
      <c r="D210" s="185" t="s">
        <v>263</v>
      </c>
      <c r="E210" s="186">
        <v>2</v>
      </c>
      <c r="F210" s="187"/>
      <c r="G210" s="188">
        <f t="shared" si="0"/>
        <v>0</v>
      </c>
      <c r="H210" s="162"/>
      <c r="I210" s="161">
        <f t="shared" si="1"/>
        <v>0</v>
      </c>
      <c r="J210" s="162"/>
      <c r="K210" s="161">
        <f t="shared" si="2"/>
        <v>0</v>
      </c>
      <c r="L210" s="161">
        <v>21</v>
      </c>
      <c r="M210" s="161">
        <f t="shared" si="3"/>
        <v>0</v>
      </c>
      <c r="N210" s="161">
        <v>0.0005</v>
      </c>
      <c r="O210" s="161">
        <f t="shared" si="4"/>
        <v>0</v>
      </c>
      <c r="P210" s="161">
        <v>0</v>
      </c>
      <c r="Q210" s="161">
        <f t="shared" si="5"/>
        <v>0</v>
      </c>
      <c r="R210" s="161" t="s">
        <v>244</v>
      </c>
      <c r="S210" s="161" t="s">
        <v>113</v>
      </c>
      <c r="T210" s="161" t="s">
        <v>114</v>
      </c>
      <c r="U210" s="161">
        <v>0</v>
      </c>
      <c r="V210" s="161">
        <f t="shared" si="6"/>
        <v>0</v>
      </c>
      <c r="W210" s="161"/>
      <c r="X210" s="161" t="s">
        <v>245</v>
      </c>
      <c r="Y210" s="152"/>
      <c r="Z210" s="152"/>
      <c r="AA210" s="152"/>
      <c r="AB210" s="152"/>
      <c r="AC210" s="152"/>
      <c r="AD210" s="152"/>
      <c r="AE210" s="152"/>
      <c r="AF210" s="152"/>
      <c r="AG210" s="152" t="s">
        <v>246</v>
      </c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</row>
    <row r="211" spans="1:60" ht="12.75" outlineLevel="1">
      <c r="A211" s="183">
        <v>87</v>
      </c>
      <c r="B211" s="184" t="s">
        <v>374</v>
      </c>
      <c r="C211" s="196" t="s">
        <v>375</v>
      </c>
      <c r="D211" s="185" t="s">
        <v>263</v>
      </c>
      <c r="E211" s="186">
        <v>2</v>
      </c>
      <c r="F211" s="187"/>
      <c r="G211" s="188">
        <f t="shared" si="0"/>
        <v>0</v>
      </c>
      <c r="H211" s="162"/>
      <c r="I211" s="161">
        <f t="shared" si="1"/>
        <v>0</v>
      </c>
      <c r="J211" s="162"/>
      <c r="K211" s="161">
        <f t="shared" si="2"/>
        <v>0</v>
      </c>
      <c r="L211" s="161">
        <v>21</v>
      </c>
      <c r="M211" s="161">
        <f t="shared" si="3"/>
        <v>0</v>
      </c>
      <c r="N211" s="161">
        <v>0.0005</v>
      </c>
      <c r="O211" s="161">
        <f t="shared" si="4"/>
        <v>0</v>
      </c>
      <c r="P211" s="161">
        <v>0</v>
      </c>
      <c r="Q211" s="161">
        <f t="shared" si="5"/>
        <v>0</v>
      </c>
      <c r="R211" s="161" t="s">
        <v>244</v>
      </c>
      <c r="S211" s="161" t="s">
        <v>113</v>
      </c>
      <c r="T211" s="161" t="s">
        <v>114</v>
      </c>
      <c r="U211" s="161">
        <v>0</v>
      </c>
      <c r="V211" s="161">
        <f t="shared" si="6"/>
        <v>0</v>
      </c>
      <c r="W211" s="161"/>
      <c r="X211" s="161" t="s">
        <v>245</v>
      </c>
      <c r="Y211" s="152"/>
      <c r="Z211" s="152"/>
      <c r="AA211" s="152"/>
      <c r="AB211" s="152"/>
      <c r="AC211" s="152"/>
      <c r="AD211" s="152"/>
      <c r="AE211" s="152"/>
      <c r="AF211" s="152"/>
      <c r="AG211" s="152" t="s">
        <v>246</v>
      </c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</row>
    <row r="212" spans="1:60" ht="12.75" outlineLevel="1">
      <c r="A212" s="183">
        <v>88</v>
      </c>
      <c r="B212" s="184" t="s">
        <v>376</v>
      </c>
      <c r="C212" s="196" t="s">
        <v>377</v>
      </c>
      <c r="D212" s="185" t="s">
        <v>263</v>
      </c>
      <c r="E212" s="186">
        <v>2</v>
      </c>
      <c r="F212" s="187"/>
      <c r="G212" s="188">
        <f t="shared" si="0"/>
        <v>0</v>
      </c>
      <c r="H212" s="162"/>
      <c r="I212" s="161">
        <f t="shared" si="1"/>
        <v>0</v>
      </c>
      <c r="J212" s="162"/>
      <c r="K212" s="161">
        <f t="shared" si="2"/>
        <v>0</v>
      </c>
      <c r="L212" s="161">
        <v>21</v>
      </c>
      <c r="M212" s="161">
        <f t="shared" si="3"/>
        <v>0</v>
      </c>
      <c r="N212" s="161">
        <v>0.0001</v>
      </c>
      <c r="O212" s="161">
        <f t="shared" si="4"/>
        <v>0</v>
      </c>
      <c r="P212" s="161">
        <v>0</v>
      </c>
      <c r="Q212" s="161">
        <f t="shared" si="5"/>
        <v>0</v>
      </c>
      <c r="R212" s="161" t="s">
        <v>244</v>
      </c>
      <c r="S212" s="161" t="s">
        <v>113</v>
      </c>
      <c r="T212" s="161" t="s">
        <v>114</v>
      </c>
      <c r="U212" s="161">
        <v>0</v>
      </c>
      <c r="V212" s="161">
        <f t="shared" si="6"/>
        <v>0</v>
      </c>
      <c r="W212" s="161"/>
      <c r="X212" s="161" t="s">
        <v>245</v>
      </c>
      <c r="Y212" s="152"/>
      <c r="Z212" s="152"/>
      <c r="AA212" s="152"/>
      <c r="AB212" s="152"/>
      <c r="AC212" s="152"/>
      <c r="AD212" s="152"/>
      <c r="AE212" s="152"/>
      <c r="AF212" s="152"/>
      <c r="AG212" s="152" t="s">
        <v>246</v>
      </c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</row>
    <row r="213" spans="1:60" ht="12.75" outlineLevel="1">
      <c r="A213" s="183">
        <v>89</v>
      </c>
      <c r="B213" s="184" t="s">
        <v>378</v>
      </c>
      <c r="C213" s="196" t="s">
        <v>379</v>
      </c>
      <c r="D213" s="185" t="s">
        <v>263</v>
      </c>
      <c r="E213" s="186">
        <v>2</v>
      </c>
      <c r="F213" s="187"/>
      <c r="G213" s="188">
        <f t="shared" si="0"/>
        <v>0</v>
      </c>
      <c r="H213" s="162"/>
      <c r="I213" s="161">
        <f t="shared" si="1"/>
        <v>0</v>
      </c>
      <c r="J213" s="162"/>
      <c r="K213" s="161">
        <f t="shared" si="2"/>
        <v>0</v>
      </c>
      <c r="L213" s="161">
        <v>21</v>
      </c>
      <c r="M213" s="161">
        <f t="shared" si="3"/>
        <v>0</v>
      </c>
      <c r="N213" s="161">
        <v>0.0001</v>
      </c>
      <c r="O213" s="161">
        <f t="shared" si="4"/>
        <v>0</v>
      </c>
      <c r="P213" s="161">
        <v>0</v>
      </c>
      <c r="Q213" s="161">
        <f t="shared" si="5"/>
        <v>0</v>
      </c>
      <c r="R213" s="161" t="s">
        <v>244</v>
      </c>
      <c r="S213" s="161" t="s">
        <v>113</v>
      </c>
      <c r="T213" s="161" t="s">
        <v>114</v>
      </c>
      <c r="U213" s="161">
        <v>0</v>
      </c>
      <c r="V213" s="161">
        <f t="shared" si="6"/>
        <v>0</v>
      </c>
      <c r="W213" s="161"/>
      <c r="X213" s="161" t="s">
        <v>245</v>
      </c>
      <c r="Y213" s="152"/>
      <c r="Z213" s="152"/>
      <c r="AA213" s="152"/>
      <c r="AB213" s="152"/>
      <c r="AC213" s="152"/>
      <c r="AD213" s="152"/>
      <c r="AE213" s="152"/>
      <c r="AF213" s="152"/>
      <c r="AG213" s="152" t="s">
        <v>246</v>
      </c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</row>
    <row r="214" spans="1:60" ht="12.75" outlineLevel="1">
      <c r="A214" s="176">
        <v>90</v>
      </c>
      <c r="B214" s="177" t="s">
        <v>380</v>
      </c>
      <c r="C214" s="191" t="s">
        <v>381</v>
      </c>
      <c r="D214" s="178" t="s">
        <v>243</v>
      </c>
      <c r="E214" s="179">
        <v>583.275</v>
      </c>
      <c r="F214" s="180"/>
      <c r="G214" s="181">
        <f t="shared" si="0"/>
        <v>0</v>
      </c>
      <c r="H214" s="162"/>
      <c r="I214" s="161">
        <f t="shared" si="1"/>
        <v>0</v>
      </c>
      <c r="J214" s="162"/>
      <c r="K214" s="161">
        <f t="shared" si="2"/>
        <v>0</v>
      </c>
      <c r="L214" s="161">
        <v>21</v>
      </c>
      <c r="M214" s="161">
        <f t="shared" si="3"/>
        <v>0</v>
      </c>
      <c r="N214" s="161">
        <v>0.001</v>
      </c>
      <c r="O214" s="161">
        <f t="shared" si="4"/>
        <v>0.58</v>
      </c>
      <c r="P214" s="161">
        <v>0</v>
      </c>
      <c r="Q214" s="161">
        <f t="shared" si="5"/>
        <v>0</v>
      </c>
      <c r="R214" s="161" t="s">
        <v>244</v>
      </c>
      <c r="S214" s="161" t="s">
        <v>113</v>
      </c>
      <c r="T214" s="161" t="s">
        <v>114</v>
      </c>
      <c r="U214" s="161">
        <v>0</v>
      </c>
      <c r="V214" s="161">
        <f t="shared" si="6"/>
        <v>0</v>
      </c>
      <c r="W214" s="161"/>
      <c r="X214" s="161" t="s">
        <v>245</v>
      </c>
      <c r="Y214" s="152"/>
      <c r="Z214" s="152"/>
      <c r="AA214" s="152"/>
      <c r="AB214" s="152"/>
      <c r="AC214" s="152"/>
      <c r="AD214" s="152"/>
      <c r="AE214" s="152"/>
      <c r="AF214" s="152"/>
      <c r="AG214" s="152" t="s">
        <v>246</v>
      </c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</row>
    <row r="215" spans="1:60" ht="12.75" outlineLevel="1">
      <c r="A215" s="159"/>
      <c r="B215" s="160"/>
      <c r="C215" s="192" t="s">
        <v>382</v>
      </c>
      <c r="D215" s="163"/>
      <c r="E215" s="164">
        <v>469.35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52"/>
      <c r="Z215" s="152"/>
      <c r="AA215" s="152"/>
      <c r="AB215" s="152"/>
      <c r="AC215" s="152"/>
      <c r="AD215" s="152"/>
      <c r="AE215" s="152"/>
      <c r="AF215" s="152"/>
      <c r="AG215" s="152" t="s">
        <v>118</v>
      </c>
      <c r="AH215" s="152">
        <v>0</v>
      </c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</row>
    <row r="216" spans="1:60" ht="12.75" outlineLevel="1">
      <c r="A216" s="159"/>
      <c r="B216" s="160"/>
      <c r="C216" s="192" t="s">
        <v>383</v>
      </c>
      <c r="D216" s="163"/>
      <c r="E216" s="164">
        <v>113.925</v>
      </c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52"/>
      <c r="Z216" s="152"/>
      <c r="AA216" s="152"/>
      <c r="AB216" s="152"/>
      <c r="AC216" s="152"/>
      <c r="AD216" s="152"/>
      <c r="AE216" s="152"/>
      <c r="AF216" s="152"/>
      <c r="AG216" s="152" t="s">
        <v>118</v>
      </c>
      <c r="AH216" s="152">
        <v>0</v>
      </c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</row>
    <row r="217" spans="1:60" ht="12.75" outlineLevel="1">
      <c r="A217" s="176">
        <v>91</v>
      </c>
      <c r="B217" s="177" t="s">
        <v>384</v>
      </c>
      <c r="C217" s="191" t="s">
        <v>385</v>
      </c>
      <c r="D217" s="178" t="s">
        <v>138</v>
      </c>
      <c r="E217" s="179">
        <v>6</v>
      </c>
      <c r="F217" s="180"/>
      <c r="G217" s="181">
        <f>ROUND(E217*F217,2)</f>
        <v>0</v>
      </c>
      <c r="H217" s="162"/>
      <c r="I217" s="161">
        <f>ROUND(E217*H217,2)</f>
        <v>0</v>
      </c>
      <c r="J217" s="162"/>
      <c r="K217" s="161">
        <f>ROUND(E217*J217,2)</f>
        <v>0</v>
      </c>
      <c r="L217" s="161">
        <v>21</v>
      </c>
      <c r="M217" s="161">
        <f>G217*(1+L217/100)</f>
        <v>0</v>
      </c>
      <c r="N217" s="161">
        <v>0.104</v>
      </c>
      <c r="O217" s="161">
        <f>ROUND(E217*N217,2)</f>
        <v>0.62</v>
      </c>
      <c r="P217" s="161">
        <v>0</v>
      </c>
      <c r="Q217" s="161">
        <f>ROUND(E217*P217,2)</f>
        <v>0</v>
      </c>
      <c r="R217" s="161" t="s">
        <v>244</v>
      </c>
      <c r="S217" s="161" t="s">
        <v>113</v>
      </c>
      <c r="T217" s="161" t="s">
        <v>114</v>
      </c>
      <c r="U217" s="161">
        <v>0</v>
      </c>
      <c r="V217" s="161">
        <f>ROUND(E217*U217,2)</f>
        <v>0</v>
      </c>
      <c r="W217" s="161"/>
      <c r="X217" s="161" t="s">
        <v>245</v>
      </c>
      <c r="Y217" s="152"/>
      <c r="Z217" s="152"/>
      <c r="AA217" s="152"/>
      <c r="AB217" s="152"/>
      <c r="AC217" s="152"/>
      <c r="AD217" s="152"/>
      <c r="AE217" s="152"/>
      <c r="AF217" s="152"/>
      <c r="AG217" s="152" t="s">
        <v>246</v>
      </c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</row>
    <row r="218" spans="1:60" ht="12.75" outlineLevel="1">
      <c r="A218" s="159"/>
      <c r="B218" s="160"/>
      <c r="C218" s="193" t="s">
        <v>168</v>
      </c>
      <c r="D218" s="165"/>
      <c r="E218" s="166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52"/>
      <c r="Z218" s="152"/>
      <c r="AA218" s="152"/>
      <c r="AB218" s="152"/>
      <c r="AC218" s="152"/>
      <c r="AD218" s="152"/>
      <c r="AE218" s="152"/>
      <c r="AF218" s="152"/>
      <c r="AG218" s="152" t="s">
        <v>118</v>
      </c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</row>
    <row r="219" spans="1:60" ht="12.75" outlineLevel="1">
      <c r="A219" s="159"/>
      <c r="B219" s="160"/>
      <c r="C219" s="194" t="s">
        <v>386</v>
      </c>
      <c r="D219" s="165"/>
      <c r="E219" s="166">
        <v>5.25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52"/>
      <c r="Z219" s="152"/>
      <c r="AA219" s="152"/>
      <c r="AB219" s="152"/>
      <c r="AC219" s="152"/>
      <c r="AD219" s="152"/>
      <c r="AE219" s="152"/>
      <c r="AF219" s="152"/>
      <c r="AG219" s="152" t="s">
        <v>118</v>
      </c>
      <c r="AH219" s="152">
        <v>2</v>
      </c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</row>
    <row r="220" spans="1:60" ht="12.75" outlineLevel="1">
      <c r="A220" s="159"/>
      <c r="B220" s="160"/>
      <c r="C220" s="193" t="s">
        <v>173</v>
      </c>
      <c r="D220" s="165"/>
      <c r="E220" s="166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52"/>
      <c r="Z220" s="152"/>
      <c r="AA220" s="152"/>
      <c r="AB220" s="152"/>
      <c r="AC220" s="152"/>
      <c r="AD220" s="152"/>
      <c r="AE220" s="152"/>
      <c r="AF220" s="152"/>
      <c r="AG220" s="152" t="s">
        <v>118</v>
      </c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</row>
    <row r="221" spans="1:60" ht="12.75" outlineLevel="1">
      <c r="A221" s="159"/>
      <c r="B221" s="160"/>
      <c r="C221" s="192" t="s">
        <v>387</v>
      </c>
      <c r="D221" s="163"/>
      <c r="E221" s="164">
        <v>6</v>
      </c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52"/>
      <c r="Z221" s="152"/>
      <c r="AA221" s="152"/>
      <c r="AB221" s="152"/>
      <c r="AC221" s="152"/>
      <c r="AD221" s="152"/>
      <c r="AE221" s="152"/>
      <c r="AF221" s="152"/>
      <c r="AG221" s="152" t="s">
        <v>118</v>
      </c>
      <c r="AH221" s="152">
        <v>0</v>
      </c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</row>
    <row r="222" spans="1:60" ht="22.5" outlineLevel="1">
      <c r="A222" s="176">
        <v>92</v>
      </c>
      <c r="B222" s="177" t="s">
        <v>388</v>
      </c>
      <c r="C222" s="191" t="s">
        <v>389</v>
      </c>
      <c r="D222" s="178" t="s">
        <v>263</v>
      </c>
      <c r="E222" s="179">
        <v>9</v>
      </c>
      <c r="F222" s="180"/>
      <c r="G222" s="181">
        <f>ROUND(E222*F222,2)</f>
        <v>0</v>
      </c>
      <c r="H222" s="162"/>
      <c r="I222" s="161">
        <f>ROUND(E222*H222,2)</f>
        <v>0</v>
      </c>
      <c r="J222" s="162"/>
      <c r="K222" s="161">
        <f>ROUND(E222*J222,2)</f>
        <v>0</v>
      </c>
      <c r="L222" s="161">
        <v>21</v>
      </c>
      <c r="M222" s="161">
        <f>G222*(1+L222/100)</f>
        <v>0</v>
      </c>
      <c r="N222" s="161">
        <v>0.045</v>
      </c>
      <c r="O222" s="161">
        <f>ROUND(E222*N222,2)</f>
        <v>0.41</v>
      </c>
      <c r="P222" s="161">
        <v>0</v>
      </c>
      <c r="Q222" s="161">
        <f>ROUND(E222*P222,2)</f>
        <v>0</v>
      </c>
      <c r="R222" s="161" t="s">
        <v>244</v>
      </c>
      <c r="S222" s="161" t="s">
        <v>113</v>
      </c>
      <c r="T222" s="161" t="s">
        <v>122</v>
      </c>
      <c r="U222" s="161">
        <v>0</v>
      </c>
      <c r="V222" s="161">
        <f>ROUND(E222*U222,2)</f>
        <v>0</v>
      </c>
      <c r="W222" s="161"/>
      <c r="X222" s="161" t="s">
        <v>245</v>
      </c>
      <c r="Y222" s="152"/>
      <c r="Z222" s="152"/>
      <c r="AA222" s="152"/>
      <c r="AB222" s="152"/>
      <c r="AC222" s="152"/>
      <c r="AD222" s="152"/>
      <c r="AE222" s="152"/>
      <c r="AF222" s="152"/>
      <c r="AG222" s="152" t="s">
        <v>246</v>
      </c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</row>
    <row r="223" spans="1:60" ht="12.75" outlineLevel="1">
      <c r="A223" s="159"/>
      <c r="B223" s="160"/>
      <c r="C223" s="193" t="s">
        <v>168</v>
      </c>
      <c r="D223" s="165"/>
      <c r="E223" s="166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52"/>
      <c r="Z223" s="152"/>
      <c r="AA223" s="152"/>
      <c r="AB223" s="152"/>
      <c r="AC223" s="152"/>
      <c r="AD223" s="152"/>
      <c r="AE223" s="152"/>
      <c r="AF223" s="152"/>
      <c r="AG223" s="152" t="s">
        <v>118</v>
      </c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</row>
    <row r="224" spans="1:60" ht="12.75" outlineLevel="1">
      <c r="A224" s="159"/>
      <c r="B224" s="160"/>
      <c r="C224" s="194" t="s">
        <v>390</v>
      </c>
      <c r="D224" s="165"/>
      <c r="E224" s="166">
        <v>8.4</v>
      </c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52"/>
      <c r="Z224" s="152"/>
      <c r="AA224" s="152"/>
      <c r="AB224" s="152"/>
      <c r="AC224" s="152"/>
      <c r="AD224" s="152"/>
      <c r="AE224" s="152"/>
      <c r="AF224" s="152"/>
      <c r="AG224" s="152" t="s">
        <v>118</v>
      </c>
      <c r="AH224" s="152">
        <v>2</v>
      </c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</row>
    <row r="225" spans="1:60" ht="12.75" outlineLevel="1">
      <c r="A225" s="159"/>
      <c r="B225" s="160"/>
      <c r="C225" s="193" t="s">
        <v>173</v>
      </c>
      <c r="D225" s="165"/>
      <c r="E225" s="166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52"/>
      <c r="Z225" s="152"/>
      <c r="AA225" s="152"/>
      <c r="AB225" s="152"/>
      <c r="AC225" s="152"/>
      <c r="AD225" s="152"/>
      <c r="AE225" s="152"/>
      <c r="AF225" s="152"/>
      <c r="AG225" s="152" t="s">
        <v>118</v>
      </c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</row>
    <row r="226" spans="1:60" ht="12.75" outlineLevel="1">
      <c r="A226" s="159"/>
      <c r="B226" s="160"/>
      <c r="C226" s="192" t="s">
        <v>391</v>
      </c>
      <c r="D226" s="163"/>
      <c r="E226" s="164">
        <v>9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52"/>
      <c r="Z226" s="152"/>
      <c r="AA226" s="152"/>
      <c r="AB226" s="152"/>
      <c r="AC226" s="152"/>
      <c r="AD226" s="152"/>
      <c r="AE226" s="152"/>
      <c r="AF226" s="152"/>
      <c r="AG226" s="152" t="s">
        <v>118</v>
      </c>
      <c r="AH226" s="152">
        <v>0</v>
      </c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</row>
    <row r="227" spans="1:60" ht="12.75" outlineLevel="1">
      <c r="A227" s="176">
        <v>93</v>
      </c>
      <c r="B227" s="177" t="s">
        <v>392</v>
      </c>
      <c r="C227" s="191" t="s">
        <v>393</v>
      </c>
      <c r="D227" s="178" t="s">
        <v>263</v>
      </c>
      <c r="E227" s="179">
        <v>41</v>
      </c>
      <c r="F227" s="180"/>
      <c r="G227" s="181">
        <f>ROUND(E227*F227,2)</f>
        <v>0</v>
      </c>
      <c r="H227" s="162"/>
      <c r="I227" s="161">
        <f>ROUND(E227*H227,2)</f>
        <v>0</v>
      </c>
      <c r="J227" s="162"/>
      <c r="K227" s="161">
        <f>ROUND(E227*J227,2)</f>
        <v>0</v>
      </c>
      <c r="L227" s="161">
        <v>21</v>
      </c>
      <c r="M227" s="161">
        <f>G227*(1+L227/100)</f>
        <v>0</v>
      </c>
      <c r="N227" s="161">
        <v>0.096</v>
      </c>
      <c r="O227" s="161">
        <f>ROUND(E227*N227,2)</f>
        <v>3.94</v>
      </c>
      <c r="P227" s="161">
        <v>0</v>
      </c>
      <c r="Q227" s="161">
        <f>ROUND(E227*P227,2)</f>
        <v>0</v>
      </c>
      <c r="R227" s="161" t="s">
        <v>244</v>
      </c>
      <c r="S227" s="161" t="s">
        <v>113</v>
      </c>
      <c r="T227" s="161" t="s">
        <v>114</v>
      </c>
      <c r="U227" s="161">
        <v>0</v>
      </c>
      <c r="V227" s="161">
        <f>ROUND(E227*U227,2)</f>
        <v>0</v>
      </c>
      <c r="W227" s="161"/>
      <c r="X227" s="161" t="s">
        <v>245</v>
      </c>
      <c r="Y227" s="152"/>
      <c r="Z227" s="152"/>
      <c r="AA227" s="152"/>
      <c r="AB227" s="152"/>
      <c r="AC227" s="152"/>
      <c r="AD227" s="152"/>
      <c r="AE227" s="152"/>
      <c r="AF227" s="152"/>
      <c r="AG227" s="152" t="s">
        <v>246</v>
      </c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</row>
    <row r="228" spans="1:60" ht="12.75" outlineLevel="1">
      <c r="A228" s="159"/>
      <c r="B228" s="160"/>
      <c r="C228" s="193" t="s">
        <v>168</v>
      </c>
      <c r="D228" s="165"/>
      <c r="E228" s="166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52"/>
      <c r="Z228" s="152"/>
      <c r="AA228" s="152"/>
      <c r="AB228" s="152"/>
      <c r="AC228" s="152"/>
      <c r="AD228" s="152"/>
      <c r="AE228" s="152"/>
      <c r="AF228" s="152"/>
      <c r="AG228" s="152" t="s">
        <v>118</v>
      </c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</row>
    <row r="229" spans="1:60" ht="12.75" outlineLevel="1">
      <c r="A229" s="159"/>
      <c r="B229" s="160"/>
      <c r="C229" s="194" t="s">
        <v>394</v>
      </c>
      <c r="D229" s="165"/>
      <c r="E229" s="166">
        <v>40.95</v>
      </c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52"/>
      <c r="Z229" s="152"/>
      <c r="AA229" s="152"/>
      <c r="AB229" s="152"/>
      <c r="AC229" s="152"/>
      <c r="AD229" s="152"/>
      <c r="AE229" s="152"/>
      <c r="AF229" s="152"/>
      <c r="AG229" s="152" t="s">
        <v>118</v>
      </c>
      <c r="AH229" s="152">
        <v>2</v>
      </c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</row>
    <row r="230" spans="1:60" ht="12.75" outlineLevel="1">
      <c r="A230" s="159"/>
      <c r="B230" s="160"/>
      <c r="C230" s="193" t="s">
        <v>173</v>
      </c>
      <c r="D230" s="165"/>
      <c r="E230" s="166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52"/>
      <c r="Z230" s="152"/>
      <c r="AA230" s="152"/>
      <c r="AB230" s="152"/>
      <c r="AC230" s="152"/>
      <c r="AD230" s="152"/>
      <c r="AE230" s="152"/>
      <c r="AF230" s="152"/>
      <c r="AG230" s="152" t="s">
        <v>118</v>
      </c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</row>
    <row r="231" spans="1:60" ht="12.75" outlineLevel="1">
      <c r="A231" s="159"/>
      <c r="B231" s="160"/>
      <c r="C231" s="192" t="s">
        <v>395</v>
      </c>
      <c r="D231" s="163"/>
      <c r="E231" s="164">
        <v>41</v>
      </c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52"/>
      <c r="Z231" s="152"/>
      <c r="AA231" s="152"/>
      <c r="AB231" s="152"/>
      <c r="AC231" s="152"/>
      <c r="AD231" s="152"/>
      <c r="AE231" s="152"/>
      <c r="AF231" s="152"/>
      <c r="AG231" s="152" t="s">
        <v>118</v>
      </c>
      <c r="AH231" s="152">
        <v>0</v>
      </c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</row>
    <row r="232" spans="1:33" ht="12.75">
      <c r="A232" s="170" t="s">
        <v>108</v>
      </c>
      <c r="B232" s="171" t="s">
        <v>72</v>
      </c>
      <c r="C232" s="190" t="s">
        <v>73</v>
      </c>
      <c r="D232" s="172"/>
      <c r="E232" s="173"/>
      <c r="F232" s="174"/>
      <c r="G232" s="175">
        <f>SUMIF(AG233:AG233,"&lt;&gt;NOR",G233:G233)</f>
        <v>0</v>
      </c>
      <c r="H232" s="169"/>
      <c r="I232" s="169">
        <f>SUM(I233:I233)</f>
        <v>0</v>
      </c>
      <c r="J232" s="169"/>
      <c r="K232" s="169">
        <f>SUM(K233:K233)</f>
        <v>0</v>
      </c>
      <c r="L232" s="169"/>
      <c r="M232" s="169">
        <f>SUM(M233:M233)</f>
        <v>0</v>
      </c>
      <c r="N232" s="169"/>
      <c r="O232" s="169">
        <f>SUM(O233:O233)</f>
        <v>0</v>
      </c>
      <c r="P232" s="169"/>
      <c r="Q232" s="169">
        <f>SUM(Q233:Q233)</f>
        <v>0</v>
      </c>
      <c r="R232" s="169"/>
      <c r="S232" s="169"/>
      <c r="T232" s="169"/>
      <c r="U232" s="169"/>
      <c r="V232" s="169">
        <f>SUM(V233:V233)</f>
        <v>51.08</v>
      </c>
      <c r="W232" s="169"/>
      <c r="X232" s="169"/>
      <c r="AG232" t="s">
        <v>109</v>
      </c>
    </row>
    <row r="233" spans="1:60" ht="12.75" outlineLevel="1">
      <c r="A233" s="183">
        <v>94</v>
      </c>
      <c r="B233" s="184" t="s">
        <v>396</v>
      </c>
      <c r="C233" s="196" t="s">
        <v>397</v>
      </c>
      <c r="D233" s="185" t="s">
        <v>177</v>
      </c>
      <c r="E233" s="186">
        <v>130.96276</v>
      </c>
      <c r="F233" s="187"/>
      <c r="G233" s="188">
        <f>ROUND(E233*F233,2)</f>
        <v>0</v>
      </c>
      <c r="H233" s="162"/>
      <c r="I233" s="161">
        <f>ROUND(E233*H233,2)</f>
        <v>0</v>
      </c>
      <c r="J233" s="162"/>
      <c r="K233" s="161">
        <f>ROUND(E233*J233,2)</f>
        <v>0</v>
      </c>
      <c r="L233" s="161">
        <v>21</v>
      </c>
      <c r="M233" s="161">
        <f>G233*(1+L233/100)</f>
        <v>0</v>
      </c>
      <c r="N233" s="161">
        <v>0</v>
      </c>
      <c r="O233" s="161">
        <f>ROUND(E233*N233,2)</f>
        <v>0</v>
      </c>
      <c r="P233" s="161">
        <v>0</v>
      </c>
      <c r="Q233" s="161">
        <f>ROUND(E233*P233,2)</f>
        <v>0</v>
      </c>
      <c r="R233" s="161"/>
      <c r="S233" s="161" t="s">
        <v>113</v>
      </c>
      <c r="T233" s="161" t="s">
        <v>114</v>
      </c>
      <c r="U233" s="161">
        <v>0.39</v>
      </c>
      <c r="V233" s="161">
        <f>ROUND(E233*U233,2)</f>
        <v>51.08</v>
      </c>
      <c r="W233" s="161"/>
      <c r="X233" s="161" t="s">
        <v>398</v>
      </c>
      <c r="Y233" s="152"/>
      <c r="Z233" s="152"/>
      <c r="AA233" s="152"/>
      <c r="AB233" s="152"/>
      <c r="AC233" s="152"/>
      <c r="AD233" s="152"/>
      <c r="AE233" s="152"/>
      <c r="AF233" s="152"/>
      <c r="AG233" s="152" t="s">
        <v>399</v>
      </c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  <c r="BG233" s="152"/>
      <c r="BH233" s="152"/>
    </row>
    <row r="234" spans="1:33" ht="12.75">
      <c r="A234" s="170" t="s">
        <v>108</v>
      </c>
      <c r="B234" s="171" t="s">
        <v>74</v>
      </c>
      <c r="C234" s="190" t="s">
        <v>75</v>
      </c>
      <c r="D234" s="172"/>
      <c r="E234" s="173"/>
      <c r="F234" s="174"/>
      <c r="G234" s="175">
        <f>SUMIF(AG235:AG235,"&lt;&gt;NOR",G235:G235)</f>
        <v>0</v>
      </c>
      <c r="H234" s="169"/>
      <c r="I234" s="169">
        <f>SUM(I235:I235)</f>
        <v>0</v>
      </c>
      <c r="J234" s="169"/>
      <c r="K234" s="169">
        <f>SUM(K235:K235)</f>
        <v>0</v>
      </c>
      <c r="L234" s="169"/>
      <c r="M234" s="169">
        <f>SUM(M235:M235)</f>
        <v>0</v>
      </c>
      <c r="N234" s="169"/>
      <c r="O234" s="169">
        <f>SUM(O235:O235)</f>
        <v>0</v>
      </c>
      <c r="P234" s="169"/>
      <c r="Q234" s="169">
        <f>SUM(Q235:Q235)</f>
        <v>0</v>
      </c>
      <c r="R234" s="169"/>
      <c r="S234" s="169"/>
      <c r="T234" s="169"/>
      <c r="U234" s="169"/>
      <c r="V234" s="169">
        <f>SUM(V235:V235)</f>
        <v>0</v>
      </c>
      <c r="W234" s="169"/>
      <c r="X234" s="169"/>
      <c r="AG234" t="s">
        <v>109</v>
      </c>
    </row>
    <row r="235" spans="1:60" ht="12.75" outlineLevel="1">
      <c r="A235" s="183">
        <v>95</v>
      </c>
      <c r="B235" s="184" t="s">
        <v>400</v>
      </c>
      <c r="C235" s="196" t="s">
        <v>401</v>
      </c>
      <c r="D235" s="185" t="s">
        <v>240</v>
      </c>
      <c r="E235" s="186">
        <v>1</v>
      </c>
      <c r="F235" s="187">
        <f>'[2]rozpocet'!$G$9</f>
        <v>0</v>
      </c>
      <c r="G235" s="188">
        <f>ROUND(E235*F235,2)</f>
        <v>0</v>
      </c>
      <c r="H235" s="162"/>
      <c r="I235" s="161">
        <f>ROUND(E235*H235,2)</f>
        <v>0</v>
      </c>
      <c r="J235" s="162"/>
      <c r="K235" s="161">
        <f>ROUND(E235*J235,2)</f>
        <v>0</v>
      </c>
      <c r="L235" s="161">
        <v>21</v>
      </c>
      <c r="M235" s="161">
        <f>G235*(1+L235/100)</f>
        <v>0</v>
      </c>
      <c r="N235" s="161">
        <v>0</v>
      </c>
      <c r="O235" s="161">
        <f>ROUND(E235*N235,2)</f>
        <v>0</v>
      </c>
      <c r="P235" s="161">
        <v>0</v>
      </c>
      <c r="Q235" s="161">
        <f>ROUND(E235*P235,2)</f>
        <v>0</v>
      </c>
      <c r="R235" s="161"/>
      <c r="S235" s="161" t="s">
        <v>236</v>
      </c>
      <c r="T235" s="161" t="s">
        <v>237</v>
      </c>
      <c r="U235" s="161">
        <v>0</v>
      </c>
      <c r="V235" s="161">
        <f>ROUND(E235*U235,2)</f>
        <v>0</v>
      </c>
      <c r="W235" s="161"/>
      <c r="X235" s="161" t="s">
        <v>115</v>
      </c>
      <c r="Y235" s="152"/>
      <c r="Z235" s="152"/>
      <c r="AA235" s="152"/>
      <c r="AB235" s="152"/>
      <c r="AC235" s="152"/>
      <c r="AD235" s="152"/>
      <c r="AE235" s="152"/>
      <c r="AF235" s="152"/>
      <c r="AG235" s="152" t="s">
        <v>116</v>
      </c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</row>
    <row r="236" spans="1:33" ht="12.75">
      <c r="A236" s="170" t="s">
        <v>108</v>
      </c>
      <c r="B236" s="171" t="s">
        <v>76</v>
      </c>
      <c r="C236" s="190" t="s">
        <v>77</v>
      </c>
      <c r="D236" s="172"/>
      <c r="E236" s="173"/>
      <c r="F236" s="174"/>
      <c r="G236" s="175">
        <f>SUMIF(AG237:AG253,"&lt;&gt;NOR",G237:G253)</f>
        <v>0</v>
      </c>
      <c r="H236" s="169"/>
      <c r="I236" s="169">
        <f>SUM(I237:I253)</f>
        <v>0</v>
      </c>
      <c r="J236" s="169"/>
      <c r="K236" s="169">
        <f>SUM(K237:K253)</f>
        <v>0</v>
      </c>
      <c r="L236" s="169"/>
      <c r="M236" s="169">
        <f>SUM(M237:M253)</f>
        <v>0</v>
      </c>
      <c r="N236" s="169"/>
      <c r="O236" s="169">
        <f>SUM(O237:O253)</f>
        <v>0.060000000000000005</v>
      </c>
      <c r="P236" s="169"/>
      <c r="Q236" s="169">
        <f>SUM(Q237:Q253)</f>
        <v>0</v>
      </c>
      <c r="R236" s="169"/>
      <c r="S236" s="169"/>
      <c r="T236" s="169"/>
      <c r="U236" s="169"/>
      <c r="V236" s="169">
        <f>SUM(V237:V253)</f>
        <v>5.000000000000001</v>
      </c>
      <c r="W236" s="169"/>
      <c r="X236" s="169"/>
      <c r="AG236" t="s">
        <v>109</v>
      </c>
    </row>
    <row r="237" spans="1:60" ht="22.5" outlineLevel="1">
      <c r="A237" s="176">
        <v>96</v>
      </c>
      <c r="B237" s="177" t="s">
        <v>402</v>
      </c>
      <c r="C237" s="191" t="s">
        <v>403</v>
      </c>
      <c r="D237" s="178" t="s">
        <v>138</v>
      </c>
      <c r="E237" s="179">
        <v>20</v>
      </c>
      <c r="F237" s="180"/>
      <c r="G237" s="181">
        <f>ROUND(E237*F237,2)</f>
        <v>0</v>
      </c>
      <c r="H237" s="162"/>
      <c r="I237" s="161">
        <f>ROUND(E237*H237,2)</f>
        <v>0</v>
      </c>
      <c r="J237" s="162"/>
      <c r="K237" s="161">
        <f>ROUND(E237*J237,2)</f>
        <v>0</v>
      </c>
      <c r="L237" s="161">
        <v>21</v>
      </c>
      <c r="M237" s="161">
        <f>G237*(1+L237/100)</f>
        <v>0</v>
      </c>
      <c r="N237" s="161">
        <v>0</v>
      </c>
      <c r="O237" s="161">
        <f>ROUND(E237*N237,2)</f>
        <v>0</v>
      </c>
      <c r="P237" s="161">
        <v>0</v>
      </c>
      <c r="Q237" s="161">
        <f>ROUND(E237*P237,2)</f>
        <v>0</v>
      </c>
      <c r="R237" s="161"/>
      <c r="S237" s="161" t="s">
        <v>113</v>
      </c>
      <c r="T237" s="161" t="s">
        <v>114</v>
      </c>
      <c r="U237" s="161">
        <v>0.175</v>
      </c>
      <c r="V237" s="161">
        <f>ROUND(E237*U237,2)</f>
        <v>3.5</v>
      </c>
      <c r="W237" s="161"/>
      <c r="X237" s="161" t="s">
        <v>115</v>
      </c>
      <c r="Y237" s="152"/>
      <c r="Z237" s="152"/>
      <c r="AA237" s="152"/>
      <c r="AB237" s="152"/>
      <c r="AC237" s="152"/>
      <c r="AD237" s="152"/>
      <c r="AE237" s="152"/>
      <c r="AF237" s="152"/>
      <c r="AG237" s="152" t="s">
        <v>116</v>
      </c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</row>
    <row r="238" spans="1:60" ht="12.75" outlineLevel="1">
      <c r="A238" s="159"/>
      <c r="B238" s="160"/>
      <c r="C238" s="192" t="s">
        <v>404</v>
      </c>
      <c r="D238" s="163"/>
      <c r="E238" s="164">
        <v>20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52"/>
      <c r="Z238" s="152"/>
      <c r="AA238" s="152"/>
      <c r="AB238" s="152"/>
      <c r="AC238" s="152"/>
      <c r="AD238" s="152"/>
      <c r="AE238" s="152"/>
      <c r="AF238" s="152"/>
      <c r="AG238" s="152" t="s">
        <v>118</v>
      </c>
      <c r="AH238" s="152">
        <v>0</v>
      </c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  <c r="BC238" s="152"/>
      <c r="BD238" s="152"/>
      <c r="BE238" s="152"/>
      <c r="BF238" s="152"/>
      <c r="BG238" s="152"/>
      <c r="BH238" s="152"/>
    </row>
    <row r="239" spans="1:60" ht="22.5" outlineLevel="1">
      <c r="A239" s="176">
        <v>97</v>
      </c>
      <c r="B239" s="177" t="s">
        <v>405</v>
      </c>
      <c r="C239" s="191" t="s">
        <v>406</v>
      </c>
      <c r="D239" s="178" t="s">
        <v>138</v>
      </c>
      <c r="E239" s="179">
        <v>4</v>
      </c>
      <c r="F239" s="180"/>
      <c r="G239" s="181">
        <f>ROUND(E239*F239,2)</f>
        <v>0</v>
      </c>
      <c r="H239" s="162"/>
      <c r="I239" s="161">
        <f>ROUND(E239*H239,2)</f>
        <v>0</v>
      </c>
      <c r="J239" s="162"/>
      <c r="K239" s="161">
        <f>ROUND(E239*J239,2)</f>
        <v>0</v>
      </c>
      <c r="L239" s="161">
        <v>21</v>
      </c>
      <c r="M239" s="161">
        <f>G239*(1+L239/100)</f>
        <v>0</v>
      </c>
      <c r="N239" s="161">
        <v>0</v>
      </c>
      <c r="O239" s="161">
        <f>ROUND(E239*N239,2)</f>
        <v>0</v>
      </c>
      <c r="P239" s="161">
        <v>0</v>
      </c>
      <c r="Q239" s="161">
        <f>ROUND(E239*P239,2)</f>
        <v>0</v>
      </c>
      <c r="R239" s="161"/>
      <c r="S239" s="161" t="s">
        <v>113</v>
      </c>
      <c r="T239" s="161" t="s">
        <v>114</v>
      </c>
      <c r="U239" s="161">
        <v>0.225</v>
      </c>
      <c r="V239" s="161">
        <f>ROUND(E239*U239,2)</f>
        <v>0.9</v>
      </c>
      <c r="W239" s="161"/>
      <c r="X239" s="161" t="s">
        <v>115</v>
      </c>
      <c r="Y239" s="152"/>
      <c r="Z239" s="152"/>
      <c r="AA239" s="152"/>
      <c r="AB239" s="152"/>
      <c r="AC239" s="152"/>
      <c r="AD239" s="152"/>
      <c r="AE239" s="152"/>
      <c r="AF239" s="152"/>
      <c r="AG239" s="152" t="s">
        <v>116</v>
      </c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  <c r="BC239" s="152"/>
      <c r="BD239" s="152"/>
      <c r="BE239" s="152"/>
      <c r="BF239" s="152"/>
      <c r="BG239" s="152"/>
      <c r="BH239" s="152"/>
    </row>
    <row r="240" spans="1:60" ht="12.75" outlineLevel="1">
      <c r="A240" s="159"/>
      <c r="B240" s="160"/>
      <c r="C240" s="192" t="s">
        <v>407</v>
      </c>
      <c r="D240" s="163"/>
      <c r="E240" s="164">
        <v>4</v>
      </c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52"/>
      <c r="Z240" s="152"/>
      <c r="AA240" s="152"/>
      <c r="AB240" s="152"/>
      <c r="AC240" s="152"/>
      <c r="AD240" s="152"/>
      <c r="AE240" s="152"/>
      <c r="AF240" s="152"/>
      <c r="AG240" s="152" t="s">
        <v>118</v>
      </c>
      <c r="AH240" s="152">
        <v>0</v>
      </c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  <c r="BG240" s="152"/>
      <c r="BH240" s="152"/>
    </row>
    <row r="241" spans="1:60" ht="12.75" outlineLevel="1">
      <c r="A241" s="176">
        <v>98</v>
      </c>
      <c r="B241" s="177" t="s">
        <v>408</v>
      </c>
      <c r="C241" s="191" t="s">
        <v>409</v>
      </c>
      <c r="D241" s="178" t="s">
        <v>263</v>
      </c>
      <c r="E241" s="179">
        <v>2</v>
      </c>
      <c r="F241" s="180"/>
      <c r="G241" s="181">
        <f>ROUND(E241*F241,2)</f>
        <v>0</v>
      </c>
      <c r="H241" s="162"/>
      <c r="I241" s="161">
        <f>ROUND(E241*H241,2)</f>
        <v>0</v>
      </c>
      <c r="J241" s="162"/>
      <c r="K241" s="161">
        <f>ROUND(E241*J241,2)</f>
        <v>0</v>
      </c>
      <c r="L241" s="161">
        <v>21</v>
      </c>
      <c r="M241" s="161">
        <f>G241*(1+L241/100)</f>
        <v>0</v>
      </c>
      <c r="N241" s="161">
        <v>0</v>
      </c>
      <c r="O241" s="161">
        <f>ROUND(E241*N241,2)</f>
        <v>0</v>
      </c>
      <c r="P241" s="161">
        <v>0</v>
      </c>
      <c r="Q241" s="161">
        <f>ROUND(E241*P241,2)</f>
        <v>0</v>
      </c>
      <c r="R241" s="161"/>
      <c r="S241" s="161" t="s">
        <v>113</v>
      </c>
      <c r="T241" s="161" t="s">
        <v>114</v>
      </c>
      <c r="U241" s="161">
        <v>0.14</v>
      </c>
      <c r="V241" s="161">
        <f>ROUND(E241*U241,2)</f>
        <v>0.28</v>
      </c>
      <c r="W241" s="161"/>
      <c r="X241" s="161" t="s">
        <v>115</v>
      </c>
      <c r="Y241" s="152"/>
      <c r="Z241" s="152"/>
      <c r="AA241" s="152"/>
      <c r="AB241" s="152"/>
      <c r="AC241" s="152"/>
      <c r="AD241" s="152"/>
      <c r="AE241" s="152"/>
      <c r="AF241" s="152"/>
      <c r="AG241" s="152" t="s">
        <v>116</v>
      </c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  <c r="BD241" s="152"/>
      <c r="BE241" s="152"/>
      <c r="BF241" s="152"/>
      <c r="BG241" s="152"/>
      <c r="BH241" s="152"/>
    </row>
    <row r="242" spans="1:60" ht="12.75" outlineLevel="1">
      <c r="A242" s="159"/>
      <c r="B242" s="160"/>
      <c r="C242" s="192" t="s">
        <v>410</v>
      </c>
      <c r="D242" s="163"/>
      <c r="E242" s="164">
        <v>2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52"/>
      <c r="Z242" s="152"/>
      <c r="AA242" s="152"/>
      <c r="AB242" s="152"/>
      <c r="AC242" s="152"/>
      <c r="AD242" s="152"/>
      <c r="AE242" s="152"/>
      <c r="AF242" s="152"/>
      <c r="AG242" s="152" t="s">
        <v>118</v>
      </c>
      <c r="AH242" s="152">
        <v>0</v>
      </c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</row>
    <row r="243" spans="1:60" ht="12.75" outlineLevel="1">
      <c r="A243" s="176">
        <v>99</v>
      </c>
      <c r="B243" s="177" t="s">
        <v>411</v>
      </c>
      <c r="C243" s="191" t="s">
        <v>412</v>
      </c>
      <c r="D243" s="178" t="s">
        <v>263</v>
      </c>
      <c r="E243" s="179">
        <v>2</v>
      </c>
      <c r="F243" s="180"/>
      <c r="G243" s="181">
        <f>ROUND(E243*F243,2)</f>
        <v>0</v>
      </c>
      <c r="H243" s="162"/>
      <c r="I243" s="161">
        <f>ROUND(E243*H243,2)</f>
        <v>0</v>
      </c>
      <c r="J243" s="162"/>
      <c r="K243" s="161">
        <f>ROUND(E243*J243,2)</f>
        <v>0</v>
      </c>
      <c r="L243" s="161">
        <v>21</v>
      </c>
      <c r="M243" s="161">
        <f>G243*(1+L243/100)</f>
        <v>0</v>
      </c>
      <c r="N243" s="161">
        <v>0</v>
      </c>
      <c r="O243" s="161">
        <f>ROUND(E243*N243,2)</f>
        <v>0</v>
      </c>
      <c r="P243" s="161">
        <v>0</v>
      </c>
      <c r="Q243" s="161">
        <f>ROUND(E243*P243,2)</f>
        <v>0</v>
      </c>
      <c r="R243" s="161"/>
      <c r="S243" s="161" t="s">
        <v>113</v>
      </c>
      <c r="T243" s="161" t="s">
        <v>114</v>
      </c>
      <c r="U243" s="161">
        <v>0.16</v>
      </c>
      <c r="V243" s="161">
        <f>ROUND(E243*U243,2)</f>
        <v>0.32</v>
      </c>
      <c r="W243" s="161"/>
      <c r="X243" s="161" t="s">
        <v>115</v>
      </c>
      <c r="Y243" s="152"/>
      <c r="Z243" s="152"/>
      <c r="AA243" s="152"/>
      <c r="AB243" s="152"/>
      <c r="AC243" s="152"/>
      <c r="AD243" s="152"/>
      <c r="AE243" s="152"/>
      <c r="AF243" s="152"/>
      <c r="AG243" s="152" t="s">
        <v>116</v>
      </c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</row>
    <row r="244" spans="1:60" ht="12.75" outlineLevel="1">
      <c r="A244" s="159"/>
      <c r="B244" s="160"/>
      <c r="C244" s="192" t="s">
        <v>413</v>
      </c>
      <c r="D244" s="163"/>
      <c r="E244" s="164">
        <v>2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52"/>
      <c r="Z244" s="152"/>
      <c r="AA244" s="152"/>
      <c r="AB244" s="152"/>
      <c r="AC244" s="152"/>
      <c r="AD244" s="152"/>
      <c r="AE244" s="152"/>
      <c r="AF244" s="152"/>
      <c r="AG244" s="152" t="s">
        <v>118</v>
      </c>
      <c r="AH244" s="152">
        <v>0</v>
      </c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</row>
    <row r="245" spans="1:60" ht="12.75" outlineLevel="1">
      <c r="A245" s="176">
        <v>100</v>
      </c>
      <c r="B245" s="177" t="s">
        <v>414</v>
      </c>
      <c r="C245" s="191" t="s">
        <v>415</v>
      </c>
      <c r="D245" s="178" t="s">
        <v>263</v>
      </c>
      <c r="E245" s="179">
        <v>2</v>
      </c>
      <c r="F245" s="180"/>
      <c r="G245" s="181">
        <f>ROUND(E245*F245,2)</f>
        <v>0</v>
      </c>
      <c r="H245" s="162"/>
      <c r="I245" s="161">
        <f>ROUND(E245*H245,2)</f>
        <v>0</v>
      </c>
      <c r="J245" s="162"/>
      <c r="K245" s="161">
        <f>ROUND(E245*J245,2)</f>
        <v>0</v>
      </c>
      <c r="L245" s="161">
        <v>21</v>
      </c>
      <c r="M245" s="161">
        <f>G245*(1+L245/100)</f>
        <v>0</v>
      </c>
      <c r="N245" s="161">
        <v>0.001</v>
      </c>
      <c r="O245" s="161">
        <f>ROUND(E245*N245,2)</f>
        <v>0</v>
      </c>
      <c r="P245" s="161">
        <v>0</v>
      </c>
      <c r="Q245" s="161">
        <f>ROUND(E245*P245,2)</f>
        <v>0</v>
      </c>
      <c r="R245" s="161" t="s">
        <v>244</v>
      </c>
      <c r="S245" s="161" t="s">
        <v>113</v>
      </c>
      <c r="T245" s="161" t="s">
        <v>114</v>
      </c>
      <c r="U245" s="161">
        <v>0</v>
      </c>
      <c r="V245" s="161">
        <f>ROUND(E245*U245,2)</f>
        <v>0</v>
      </c>
      <c r="W245" s="161"/>
      <c r="X245" s="161" t="s">
        <v>245</v>
      </c>
      <c r="Y245" s="152"/>
      <c r="Z245" s="152"/>
      <c r="AA245" s="152"/>
      <c r="AB245" s="152"/>
      <c r="AC245" s="152"/>
      <c r="AD245" s="152"/>
      <c r="AE245" s="152"/>
      <c r="AF245" s="152"/>
      <c r="AG245" s="152" t="s">
        <v>246</v>
      </c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</row>
    <row r="246" spans="1:60" ht="12.75" outlineLevel="1">
      <c r="A246" s="159"/>
      <c r="B246" s="160"/>
      <c r="C246" s="192" t="s">
        <v>416</v>
      </c>
      <c r="D246" s="163"/>
      <c r="E246" s="164">
        <v>2</v>
      </c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52"/>
      <c r="Z246" s="152"/>
      <c r="AA246" s="152"/>
      <c r="AB246" s="152"/>
      <c r="AC246" s="152"/>
      <c r="AD246" s="152"/>
      <c r="AE246" s="152"/>
      <c r="AF246" s="152"/>
      <c r="AG246" s="152" t="s">
        <v>118</v>
      </c>
      <c r="AH246" s="152">
        <v>5</v>
      </c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  <c r="BG246" s="152"/>
      <c r="BH246" s="152"/>
    </row>
    <row r="247" spans="1:60" ht="12.75" outlineLevel="1">
      <c r="A247" s="176">
        <v>101</v>
      </c>
      <c r="B247" s="177" t="s">
        <v>417</v>
      </c>
      <c r="C247" s="191" t="s">
        <v>418</v>
      </c>
      <c r="D247" s="178" t="s">
        <v>263</v>
      </c>
      <c r="E247" s="179">
        <v>2</v>
      </c>
      <c r="F247" s="180"/>
      <c r="G247" s="181">
        <f>ROUND(E247*F247,2)</f>
        <v>0</v>
      </c>
      <c r="H247" s="162"/>
      <c r="I247" s="161">
        <f>ROUND(E247*H247,2)</f>
        <v>0</v>
      </c>
      <c r="J247" s="162"/>
      <c r="K247" s="161">
        <f>ROUND(E247*J247,2)</f>
        <v>0</v>
      </c>
      <c r="L247" s="161">
        <v>21</v>
      </c>
      <c r="M247" s="161">
        <f>G247*(1+L247/100)</f>
        <v>0</v>
      </c>
      <c r="N247" s="161">
        <v>0.001</v>
      </c>
      <c r="O247" s="161">
        <f>ROUND(E247*N247,2)</f>
        <v>0</v>
      </c>
      <c r="P247" s="161">
        <v>0</v>
      </c>
      <c r="Q247" s="161">
        <f>ROUND(E247*P247,2)</f>
        <v>0</v>
      </c>
      <c r="R247" s="161" t="s">
        <v>244</v>
      </c>
      <c r="S247" s="161" t="s">
        <v>113</v>
      </c>
      <c r="T247" s="161" t="s">
        <v>114</v>
      </c>
      <c r="U247" s="161">
        <v>0</v>
      </c>
      <c r="V247" s="161">
        <f>ROUND(E247*U247,2)</f>
        <v>0</v>
      </c>
      <c r="W247" s="161"/>
      <c r="X247" s="161" t="s">
        <v>245</v>
      </c>
      <c r="Y247" s="152"/>
      <c r="Z247" s="152"/>
      <c r="AA247" s="152"/>
      <c r="AB247" s="152"/>
      <c r="AC247" s="152"/>
      <c r="AD247" s="152"/>
      <c r="AE247" s="152"/>
      <c r="AF247" s="152"/>
      <c r="AG247" s="152" t="s">
        <v>246</v>
      </c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</row>
    <row r="248" spans="1:60" ht="12.75" outlineLevel="1">
      <c r="A248" s="159"/>
      <c r="B248" s="160"/>
      <c r="C248" s="192" t="s">
        <v>419</v>
      </c>
      <c r="D248" s="163"/>
      <c r="E248" s="164">
        <v>2</v>
      </c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52"/>
      <c r="Z248" s="152"/>
      <c r="AA248" s="152"/>
      <c r="AB248" s="152"/>
      <c r="AC248" s="152"/>
      <c r="AD248" s="152"/>
      <c r="AE248" s="152"/>
      <c r="AF248" s="152"/>
      <c r="AG248" s="152" t="s">
        <v>118</v>
      </c>
      <c r="AH248" s="152">
        <v>5</v>
      </c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</row>
    <row r="249" spans="1:60" ht="22.5" outlineLevel="1">
      <c r="A249" s="176">
        <v>102</v>
      </c>
      <c r="B249" s="177" t="s">
        <v>420</v>
      </c>
      <c r="C249" s="191" t="s">
        <v>421</v>
      </c>
      <c r="D249" s="178" t="s">
        <v>263</v>
      </c>
      <c r="E249" s="179">
        <v>20</v>
      </c>
      <c r="F249" s="180"/>
      <c r="G249" s="181">
        <f>ROUND(E249*F249,2)</f>
        <v>0</v>
      </c>
      <c r="H249" s="162"/>
      <c r="I249" s="161">
        <f>ROUND(E249*H249,2)</f>
        <v>0</v>
      </c>
      <c r="J249" s="162"/>
      <c r="K249" s="161">
        <f>ROUND(E249*J249,2)</f>
        <v>0</v>
      </c>
      <c r="L249" s="161">
        <v>21</v>
      </c>
      <c r="M249" s="161">
        <f>G249*(1+L249/100)</f>
        <v>0</v>
      </c>
      <c r="N249" s="161">
        <v>0.0019</v>
      </c>
      <c r="O249" s="161">
        <f>ROUND(E249*N249,2)</f>
        <v>0.04</v>
      </c>
      <c r="P249" s="161">
        <v>0</v>
      </c>
      <c r="Q249" s="161">
        <f>ROUND(E249*P249,2)</f>
        <v>0</v>
      </c>
      <c r="R249" s="161" t="s">
        <v>244</v>
      </c>
      <c r="S249" s="161" t="s">
        <v>113</v>
      </c>
      <c r="T249" s="161" t="s">
        <v>114</v>
      </c>
      <c r="U249" s="161">
        <v>0</v>
      </c>
      <c r="V249" s="161">
        <f>ROUND(E249*U249,2)</f>
        <v>0</v>
      </c>
      <c r="W249" s="161"/>
      <c r="X249" s="161" t="s">
        <v>245</v>
      </c>
      <c r="Y249" s="152"/>
      <c r="Z249" s="152"/>
      <c r="AA249" s="152"/>
      <c r="AB249" s="152"/>
      <c r="AC249" s="152"/>
      <c r="AD249" s="152"/>
      <c r="AE249" s="152"/>
      <c r="AF249" s="152"/>
      <c r="AG249" s="152" t="s">
        <v>246</v>
      </c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  <c r="BG249" s="152"/>
      <c r="BH249" s="152"/>
    </row>
    <row r="250" spans="1:60" ht="12.75" outlineLevel="1">
      <c r="A250" s="159"/>
      <c r="B250" s="160"/>
      <c r="C250" s="192" t="s">
        <v>404</v>
      </c>
      <c r="D250" s="163"/>
      <c r="E250" s="164">
        <v>20</v>
      </c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52"/>
      <c r="Z250" s="152"/>
      <c r="AA250" s="152"/>
      <c r="AB250" s="152"/>
      <c r="AC250" s="152"/>
      <c r="AD250" s="152"/>
      <c r="AE250" s="152"/>
      <c r="AF250" s="152"/>
      <c r="AG250" s="152" t="s">
        <v>118</v>
      </c>
      <c r="AH250" s="152">
        <v>0</v>
      </c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</row>
    <row r="251" spans="1:60" ht="22.5" outlineLevel="1">
      <c r="A251" s="176">
        <v>103</v>
      </c>
      <c r="B251" s="177" t="s">
        <v>422</v>
      </c>
      <c r="C251" s="191" t="s">
        <v>423</v>
      </c>
      <c r="D251" s="178" t="s">
        <v>263</v>
      </c>
      <c r="E251" s="179">
        <v>4</v>
      </c>
      <c r="F251" s="180"/>
      <c r="G251" s="181">
        <f>ROUND(E251*F251,2)</f>
        <v>0</v>
      </c>
      <c r="H251" s="162"/>
      <c r="I251" s="161">
        <f>ROUND(E251*H251,2)</f>
        <v>0</v>
      </c>
      <c r="J251" s="162"/>
      <c r="K251" s="161">
        <f>ROUND(E251*J251,2)</f>
        <v>0</v>
      </c>
      <c r="L251" s="161">
        <v>21</v>
      </c>
      <c r="M251" s="161">
        <f>G251*(1+L251/100)</f>
        <v>0</v>
      </c>
      <c r="N251" s="161">
        <v>0.0032</v>
      </c>
      <c r="O251" s="161">
        <f>ROUND(E251*N251,2)</f>
        <v>0.01</v>
      </c>
      <c r="P251" s="161">
        <v>0</v>
      </c>
      <c r="Q251" s="161">
        <f>ROUND(E251*P251,2)</f>
        <v>0</v>
      </c>
      <c r="R251" s="161" t="s">
        <v>244</v>
      </c>
      <c r="S251" s="161" t="s">
        <v>113</v>
      </c>
      <c r="T251" s="161" t="s">
        <v>114</v>
      </c>
      <c r="U251" s="161">
        <v>0</v>
      </c>
      <c r="V251" s="161">
        <f>ROUND(E251*U251,2)</f>
        <v>0</v>
      </c>
      <c r="W251" s="161"/>
      <c r="X251" s="161" t="s">
        <v>245</v>
      </c>
      <c r="Y251" s="152"/>
      <c r="Z251" s="152"/>
      <c r="AA251" s="152"/>
      <c r="AB251" s="152"/>
      <c r="AC251" s="152"/>
      <c r="AD251" s="152"/>
      <c r="AE251" s="152"/>
      <c r="AF251" s="152"/>
      <c r="AG251" s="152" t="s">
        <v>246</v>
      </c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</row>
    <row r="252" spans="1:60" ht="12.75" outlineLevel="1">
      <c r="A252" s="159"/>
      <c r="B252" s="160"/>
      <c r="C252" s="192" t="s">
        <v>407</v>
      </c>
      <c r="D252" s="163"/>
      <c r="E252" s="164">
        <v>4</v>
      </c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52"/>
      <c r="Z252" s="152"/>
      <c r="AA252" s="152"/>
      <c r="AB252" s="152"/>
      <c r="AC252" s="152"/>
      <c r="AD252" s="152"/>
      <c r="AE252" s="152"/>
      <c r="AF252" s="152"/>
      <c r="AG252" s="152" t="s">
        <v>118</v>
      </c>
      <c r="AH252" s="152">
        <v>0</v>
      </c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  <c r="BG252" s="152"/>
      <c r="BH252" s="152"/>
    </row>
    <row r="253" spans="1:60" ht="12.75" outlineLevel="1">
      <c r="A253" s="183">
        <v>104</v>
      </c>
      <c r="B253" s="184" t="s">
        <v>424</v>
      </c>
      <c r="C253" s="196" t="s">
        <v>425</v>
      </c>
      <c r="D253" s="185" t="s">
        <v>263</v>
      </c>
      <c r="E253" s="186">
        <v>8</v>
      </c>
      <c r="F253" s="187"/>
      <c r="G253" s="188">
        <f>ROUND(E253*F253,2)</f>
        <v>0</v>
      </c>
      <c r="H253" s="162"/>
      <c r="I253" s="161">
        <f>ROUND(E253*H253,2)</f>
        <v>0</v>
      </c>
      <c r="J253" s="162"/>
      <c r="K253" s="161">
        <f>ROUND(E253*J253,2)</f>
        <v>0</v>
      </c>
      <c r="L253" s="161">
        <v>21</v>
      </c>
      <c r="M253" s="161">
        <f>G253*(1+L253/100)</f>
        <v>0</v>
      </c>
      <c r="N253" s="161">
        <v>0.00088</v>
      </c>
      <c r="O253" s="161">
        <f>ROUND(E253*N253,2)</f>
        <v>0.01</v>
      </c>
      <c r="P253" s="161">
        <v>0</v>
      </c>
      <c r="Q253" s="161">
        <f>ROUND(E253*P253,2)</f>
        <v>0</v>
      </c>
      <c r="R253" s="161" t="s">
        <v>244</v>
      </c>
      <c r="S253" s="161" t="s">
        <v>113</v>
      </c>
      <c r="T253" s="161" t="s">
        <v>114</v>
      </c>
      <c r="U253" s="161">
        <v>0</v>
      </c>
      <c r="V253" s="161">
        <f>ROUND(E253*U253,2)</f>
        <v>0</v>
      </c>
      <c r="W253" s="161"/>
      <c r="X253" s="161" t="s">
        <v>245</v>
      </c>
      <c r="Y253" s="152"/>
      <c r="Z253" s="152"/>
      <c r="AA253" s="152"/>
      <c r="AB253" s="152"/>
      <c r="AC253" s="152"/>
      <c r="AD253" s="152"/>
      <c r="AE253" s="152"/>
      <c r="AF253" s="152"/>
      <c r="AG253" s="152" t="s">
        <v>246</v>
      </c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</row>
    <row r="254" spans="1:33" ht="12.75">
      <c r="A254" s="170" t="s">
        <v>108</v>
      </c>
      <c r="B254" s="171" t="s">
        <v>78</v>
      </c>
      <c r="C254" s="190" t="s">
        <v>79</v>
      </c>
      <c r="D254" s="172"/>
      <c r="E254" s="173"/>
      <c r="F254" s="174"/>
      <c r="G254" s="175">
        <f>SUMIF(AG255:AG259,"&lt;&gt;NOR",G255:G259)</f>
        <v>0</v>
      </c>
      <c r="H254" s="169"/>
      <c r="I254" s="169">
        <f>SUM(I255:I259)</f>
        <v>0</v>
      </c>
      <c r="J254" s="169"/>
      <c r="K254" s="169">
        <f>SUM(K255:K259)</f>
        <v>0</v>
      </c>
      <c r="L254" s="169"/>
      <c r="M254" s="169">
        <f>SUM(M255:M259)</f>
        <v>0</v>
      </c>
      <c r="N254" s="169"/>
      <c r="O254" s="169">
        <f>SUM(O255:O259)</f>
        <v>0</v>
      </c>
      <c r="P254" s="169"/>
      <c r="Q254" s="169">
        <f>SUM(Q255:Q259)</f>
        <v>0</v>
      </c>
      <c r="R254" s="169"/>
      <c r="S254" s="169"/>
      <c r="T254" s="169"/>
      <c r="U254" s="169"/>
      <c r="V254" s="169">
        <f>SUM(V255:V259)</f>
        <v>103.1</v>
      </c>
      <c r="W254" s="169"/>
      <c r="X254" s="169"/>
      <c r="AG254" t="s">
        <v>109</v>
      </c>
    </row>
    <row r="255" spans="1:60" ht="12.75" outlineLevel="1">
      <c r="A255" s="183">
        <v>105</v>
      </c>
      <c r="B255" s="184" t="s">
        <v>426</v>
      </c>
      <c r="C255" s="196" t="s">
        <v>427</v>
      </c>
      <c r="D255" s="185" t="s">
        <v>177</v>
      </c>
      <c r="E255" s="186">
        <v>55.664</v>
      </c>
      <c r="F255" s="187"/>
      <c r="G255" s="188">
        <f>ROUND(E255*F255,2)</f>
        <v>0</v>
      </c>
      <c r="H255" s="162"/>
      <c r="I255" s="161">
        <f>ROUND(E255*H255,2)</f>
        <v>0</v>
      </c>
      <c r="J255" s="162"/>
      <c r="K255" s="161">
        <f>ROUND(E255*J255,2)</f>
        <v>0</v>
      </c>
      <c r="L255" s="161">
        <v>21</v>
      </c>
      <c r="M255" s="161">
        <f>G255*(1+L255/100)</f>
        <v>0</v>
      </c>
      <c r="N255" s="161">
        <v>0</v>
      </c>
      <c r="O255" s="161">
        <f>ROUND(E255*N255,2)</f>
        <v>0</v>
      </c>
      <c r="P255" s="161">
        <v>0</v>
      </c>
      <c r="Q255" s="161">
        <f>ROUND(E255*P255,2)</f>
        <v>0</v>
      </c>
      <c r="R255" s="161"/>
      <c r="S255" s="161" t="s">
        <v>113</v>
      </c>
      <c r="T255" s="161" t="s">
        <v>122</v>
      </c>
      <c r="U255" s="161">
        <v>0.49</v>
      </c>
      <c r="V255" s="161">
        <f>ROUND(E255*U255,2)</f>
        <v>27.28</v>
      </c>
      <c r="W255" s="161"/>
      <c r="X255" s="161" t="s">
        <v>428</v>
      </c>
      <c r="Y255" s="152"/>
      <c r="Z255" s="152"/>
      <c r="AA255" s="152"/>
      <c r="AB255" s="152"/>
      <c r="AC255" s="152"/>
      <c r="AD255" s="152"/>
      <c r="AE255" s="152"/>
      <c r="AF255" s="152"/>
      <c r="AG255" s="152" t="s">
        <v>429</v>
      </c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  <c r="BC255" s="152"/>
      <c r="BD255" s="152"/>
      <c r="BE255" s="152"/>
      <c r="BF255" s="152"/>
      <c r="BG255" s="152"/>
      <c r="BH255" s="152"/>
    </row>
    <row r="256" spans="1:60" ht="12.75" outlineLevel="1">
      <c r="A256" s="183">
        <v>106</v>
      </c>
      <c r="B256" s="184" t="s">
        <v>430</v>
      </c>
      <c r="C256" s="196" t="s">
        <v>431</v>
      </c>
      <c r="D256" s="185" t="s">
        <v>177</v>
      </c>
      <c r="E256" s="186">
        <v>1614.256</v>
      </c>
      <c r="F256" s="187"/>
      <c r="G256" s="188">
        <f>ROUND(E256*F256,2)</f>
        <v>0</v>
      </c>
      <c r="H256" s="162"/>
      <c r="I256" s="161">
        <f>ROUND(E256*H256,2)</f>
        <v>0</v>
      </c>
      <c r="J256" s="162"/>
      <c r="K256" s="161">
        <f>ROUND(E256*J256,2)</f>
        <v>0</v>
      </c>
      <c r="L256" s="161">
        <v>21</v>
      </c>
      <c r="M256" s="161">
        <f>G256*(1+L256/100)</f>
        <v>0</v>
      </c>
      <c r="N256" s="161">
        <v>0</v>
      </c>
      <c r="O256" s="161">
        <f>ROUND(E256*N256,2)</f>
        <v>0</v>
      </c>
      <c r="P256" s="161">
        <v>0</v>
      </c>
      <c r="Q256" s="161">
        <f>ROUND(E256*P256,2)</f>
        <v>0</v>
      </c>
      <c r="R256" s="161"/>
      <c r="S256" s="161" t="s">
        <v>113</v>
      </c>
      <c r="T256" s="161" t="s">
        <v>114</v>
      </c>
      <c r="U256" s="161">
        <v>0</v>
      </c>
      <c r="V256" s="161">
        <f>ROUND(E256*U256,2)</f>
        <v>0</v>
      </c>
      <c r="W256" s="161"/>
      <c r="X256" s="161" t="s">
        <v>428</v>
      </c>
      <c r="Y256" s="152"/>
      <c r="Z256" s="152"/>
      <c r="AA256" s="152"/>
      <c r="AB256" s="152"/>
      <c r="AC256" s="152"/>
      <c r="AD256" s="152"/>
      <c r="AE256" s="152"/>
      <c r="AF256" s="152"/>
      <c r="AG256" s="152" t="s">
        <v>429</v>
      </c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  <c r="BC256" s="152"/>
      <c r="BD256" s="152"/>
      <c r="BE256" s="152"/>
      <c r="BF256" s="152"/>
      <c r="BG256" s="152"/>
      <c r="BH256" s="152"/>
    </row>
    <row r="257" spans="1:60" ht="12.75" outlineLevel="1">
      <c r="A257" s="183">
        <v>107</v>
      </c>
      <c r="B257" s="184" t="s">
        <v>432</v>
      </c>
      <c r="C257" s="196" t="s">
        <v>433</v>
      </c>
      <c r="D257" s="185" t="s">
        <v>177</v>
      </c>
      <c r="E257" s="186">
        <v>55.664</v>
      </c>
      <c r="F257" s="187"/>
      <c r="G257" s="188">
        <f>ROUND(E257*F257,2)</f>
        <v>0</v>
      </c>
      <c r="H257" s="162"/>
      <c r="I257" s="161">
        <f>ROUND(E257*H257,2)</f>
        <v>0</v>
      </c>
      <c r="J257" s="162"/>
      <c r="K257" s="161">
        <f>ROUND(E257*J257,2)</f>
        <v>0</v>
      </c>
      <c r="L257" s="161">
        <v>21</v>
      </c>
      <c r="M257" s="161">
        <f>G257*(1+L257/100)</f>
        <v>0</v>
      </c>
      <c r="N257" s="161">
        <v>0</v>
      </c>
      <c r="O257" s="161">
        <f>ROUND(E257*N257,2)</f>
        <v>0</v>
      </c>
      <c r="P257" s="161">
        <v>0</v>
      </c>
      <c r="Q257" s="161">
        <f>ROUND(E257*P257,2)</f>
        <v>0</v>
      </c>
      <c r="R257" s="161"/>
      <c r="S257" s="161" t="s">
        <v>113</v>
      </c>
      <c r="T257" s="161" t="s">
        <v>114</v>
      </c>
      <c r="U257" s="161">
        <v>0.942</v>
      </c>
      <c r="V257" s="161">
        <f>ROUND(E257*U257,2)</f>
        <v>52.44</v>
      </c>
      <c r="W257" s="161"/>
      <c r="X257" s="161" t="s">
        <v>428</v>
      </c>
      <c r="Y257" s="152"/>
      <c r="Z257" s="152"/>
      <c r="AA257" s="152"/>
      <c r="AB257" s="152"/>
      <c r="AC257" s="152"/>
      <c r="AD257" s="152"/>
      <c r="AE257" s="152"/>
      <c r="AF257" s="152"/>
      <c r="AG257" s="152" t="s">
        <v>429</v>
      </c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</row>
    <row r="258" spans="1:60" ht="12.75" outlineLevel="1">
      <c r="A258" s="183">
        <v>108</v>
      </c>
      <c r="B258" s="184" t="s">
        <v>434</v>
      </c>
      <c r="C258" s="196" t="s">
        <v>435</v>
      </c>
      <c r="D258" s="185" t="s">
        <v>177</v>
      </c>
      <c r="E258" s="186">
        <v>222.656</v>
      </c>
      <c r="F258" s="187"/>
      <c r="G258" s="188">
        <f>ROUND(E258*F258,2)</f>
        <v>0</v>
      </c>
      <c r="H258" s="162"/>
      <c r="I258" s="161">
        <f>ROUND(E258*H258,2)</f>
        <v>0</v>
      </c>
      <c r="J258" s="162"/>
      <c r="K258" s="161">
        <f>ROUND(E258*J258,2)</f>
        <v>0</v>
      </c>
      <c r="L258" s="161">
        <v>21</v>
      </c>
      <c r="M258" s="161">
        <f>G258*(1+L258/100)</f>
        <v>0</v>
      </c>
      <c r="N258" s="161">
        <v>0</v>
      </c>
      <c r="O258" s="161">
        <f>ROUND(E258*N258,2)</f>
        <v>0</v>
      </c>
      <c r="P258" s="161">
        <v>0</v>
      </c>
      <c r="Q258" s="161">
        <f>ROUND(E258*P258,2)</f>
        <v>0</v>
      </c>
      <c r="R258" s="161"/>
      <c r="S258" s="161" t="s">
        <v>113</v>
      </c>
      <c r="T258" s="161" t="s">
        <v>114</v>
      </c>
      <c r="U258" s="161">
        <v>0.105</v>
      </c>
      <c r="V258" s="161">
        <f>ROUND(E258*U258,2)</f>
        <v>23.38</v>
      </c>
      <c r="W258" s="161"/>
      <c r="X258" s="161" t="s">
        <v>428</v>
      </c>
      <c r="Y258" s="152"/>
      <c r="Z258" s="152"/>
      <c r="AA258" s="152"/>
      <c r="AB258" s="152"/>
      <c r="AC258" s="152"/>
      <c r="AD258" s="152"/>
      <c r="AE258" s="152"/>
      <c r="AF258" s="152"/>
      <c r="AG258" s="152" t="s">
        <v>429</v>
      </c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</row>
    <row r="259" spans="1:60" ht="22.5" outlineLevel="1">
      <c r="A259" s="183">
        <v>109</v>
      </c>
      <c r="B259" s="184" t="s">
        <v>436</v>
      </c>
      <c r="C259" s="196" t="s">
        <v>437</v>
      </c>
      <c r="D259" s="185" t="s">
        <v>177</v>
      </c>
      <c r="E259" s="186">
        <v>55.664</v>
      </c>
      <c r="F259" s="187"/>
      <c r="G259" s="188">
        <f>ROUND(E259*F259,2)</f>
        <v>0</v>
      </c>
      <c r="H259" s="162"/>
      <c r="I259" s="161">
        <f>ROUND(E259*H259,2)</f>
        <v>0</v>
      </c>
      <c r="J259" s="162"/>
      <c r="K259" s="161">
        <f>ROUND(E259*J259,2)</f>
        <v>0</v>
      </c>
      <c r="L259" s="161">
        <v>21</v>
      </c>
      <c r="M259" s="161">
        <f>G259*(1+L259/100)</f>
        <v>0</v>
      </c>
      <c r="N259" s="161">
        <v>0</v>
      </c>
      <c r="O259" s="161">
        <f>ROUND(E259*N259,2)</f>
        <v>0</v>
      </c>
      <c r="P259" s="161">
        <v>0</v>
      </c>
      <c r="Q259" s="161">
        <f>ROUND(E259*P259,2)</f>
        <v>0</v>
      </c>
      <c r="R259" s="161"/>
      <c r="S259" s="161" t="s">
        <v>113</v>
      </c>
      <c r="T259" s="161" t="s">
        <v>122</v>
      </c>
      <c r="U259" s="161">
        <v>0</v>
      </c>
      <c r="V259" s="161">
        <f>ROUND(E259*U259,2)</f>
        <v>0</v>
      </c>
      <c r="W259" s="161"/>
      <c r="X259" s="161" t="s">
        <v>428</v>
      </c>
      <c r="Y259" s="152"/>
      <c r="Z259" s="152"/>
      <c r="AA259" s="152"/>
      <c r="AB259" s="152"/>
      <c r="AC259" s="152"/>
      <c r="AD259" s="152"/>
      <c r="AE259" s="152"/>
      <c r="AF259" s="152"/>
      <c r="AG259" s="152" t="s">
        <v>429</v>
      </c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</row>
    <row r="260" spans="1:33" ht="12.75">
      <c r="A260" s="170" t="s">
        <v>108</v>
      </c>
      <c r="B260" s="171" t="s">
        <v>81</v>
      </c>
      <c r="C260" s="190" t="s">
        <v>29</v>
      </c>
      <c r="D260" s="172"/>
      <c r="E260" s="173"/>
      <c r="F260" s="174"/>
      <c r="G260" s="175">
        <f>SUMIF(AG261:AG285,"&lt;&gt;NOR",G261:G285)</f>
        <v>0</v>
      </c>
      <c r="H260" s="169"/>
      <c r="I260" s="169">
        <f>SUM(I261:I285)</f>
        <v>0</v>
      </c>
      <c r="J260" s="169"/>
      <c r="K260" s="169">
        <f>SUM(K261:K285)</f>
        <v>0</v>
      </c>
      <c r="L260" s="169"/>
      <c r="M260" s="169">
        <f>SUM(M261:M285)</f>
        <v>0</v>
      </c>
      <c r="N260" s="169"/>
      <c r="O260" s="169">
        <f>SUM(O261:O285)</f>
        <v>0</v>
      </c>
      <c r="P260" s="169"/>
      <c r="Q260" s="169">
        <f>SUM(Q261:Q285)</f>
        <v>0</v>
      </c>
      <c r="R260" s="169"/>
      <c r="S260" s="169"/>
      <c r="T260" s="169"/>
      <c r="U260" s="169"/>
      <c r="V260" s="169">
        <f>SUM(V261:V285)</f>
        <v>0</v>
      </c>
      <c r="W260" s="169"/>
      <c r="X260" s="169"/>
      <c r="AG260" t="s">
        <v>109</v>
      </c>
    </row>
    <row r="261" spans="1:60" ht="12.75" outlineLevel="1">
      <c r="A261" s="176">
        <v>110</v>
      </c>
      <c r="B261" s="177" t="s">
        <v>438</v>
      </c>
      <c r="C261" s="191" t="s">
        <v>439</v>
      </c>
      <c r="D261" s="178" t="s">
        <v>440</v>
      </c>
      <c r="E261" s="179">
        <v>1</v>
      </c>
      <c r="F261" s="180"/>
      <c r="G261" s="181">
        <f>ROUND(E261*F261,2)</f>
        <v>0</v>
      </c>
      <c r="H261" s="162"/>
      <c r="I261" s="161">
        <f>ROUND(E261*H261,2)</f>
        <v>0</v>
      </c>
      <c r="J261" s="162"/>
      <c r="K261" s="161">
        <f>ROUND(E261*J261,2)</f>
        <v>0</v>
      </c>
      <c r="L261" s="161">
        <v>21</v>
      </c>
      <c r="M261" s="161">
        <f>G261*(1+L261/100)</f>
        <v>0</v>
      </c>
      <c r="N261" s="161">
        <v>0</v>
      </c>
      <c r="O261" s="161">
        <f>ROUND(E261*N261,2)</f>
        <v>0</v>
      </c>
      <c r="P261" s="161">
        <v>0</v>
      </c>
      <c r="Q261" s="161">
        <f>ROUND(E261*P261,2)</f>
        <v>0</v>
      </c>
      <c r="R261" s="161"/>
      <c r="S261" s="161" t="s">
        <v>113</v>
      </c>
      <c r="T261" s="161" t="s">
        <v>114</v>
      </c>
      <c r="U261" s="161">
        <v>0</v>
      </c>
      <c r="V261" s="161">
        <f>ROUND(E261*U261,2)</f>
        <v>0</v>
      </c>
      <c r="W261" s="161"/>
      <c r="X261" s="161" t="s">
        <v>441</v>
      </c>
      <c r="Y261" s="152"/>
      <c r="Z261" s="152"/>
      <c r="AA261" s="152"/>
      <c r="AB261" s="152"/>
      <c r="AC261" s="152"/>
      <c r="AD261" s="152"/>
      <c r="AE261" s="152"/>
      <c r="AF261" s="152"/>
      <c r="AG261" s="152" t="s">
        <v>442</v>
      </c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</row>
    <row r="262" spans="1:60" ht="12.75" outlineLevel="1">
      <c r="A262" s="159"/>
      <c r="B262" s="160"/>
      <c r="C262" s="251" t="s">
        <v>482</v>
      </c>
      <c r="D262" s="252"/>
      <c r="E262" s="252"/>
      <c r="F262" s="252"/>
      <c r="G262" s="252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52"/>
      <c r="Z262" s="152"/>
      <c r="AA262" s="152"/>
      <c r="AB262" s="152"/>
      <c r="AC262" s="152"/>
      <c r="AD262" s="152"/>
      <c r="AE262" s="152"/>
      <c r="AF262" s="152"/>
      <c r="AG262" s="152" t="s">
        <v>211</v>
      </c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</row>
    <row r="263" spans="1:60" ht="22.5" outlineLevel="1">
      <c r="A263" s="159"/>
      <c r="B263" s="160"/>
      <c r="C263" s="253" t="s">
        <v>443</v>
      </c>
      <c r="D263" s="254"/>
      <c r="E263" s="254"/>
      <c r="F263" s="254"/>
      <c r="G263" s="254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52"/>
      <c r="Z263" s="152"/>
      <c r="AA263" s="152"/>
      <c r="AB263" s="152"/>
      <c r="AC263" s="152"/>
      <c r="AD263" s="152"/>
      <c r="AE263" s="152"/>
      <c r="AF263" s="152"/>
      <c r="AG263" s="152" t="s">
        <v>211</v>
      </c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82" t="str">
        <f>C263</f>
        <v>Vyhotovení protokolu o vytyčení stavby se seznamem souřadnic vytyčených bodů a jejich polohopisnými (S-JTSK) a výškopisnými (Bpv) hodnotami.</v>
      </c>
      <c r="BB263" s="152"/>
      <c r="BC263" s="152"/>
      <c r="BD263" s="152"/>
      <c r="BE263" s="152"/>
      <c r="BF263" s="152"/>
      <c r="BG263" s="152"/>
      <c r="BH263" s="152"/>
    </row>
    <row r="264" spans="1:60" ht="12.75" outlineLevel="1">
      <c r="A264" s="176">
        <v>111</v>
      </c>
      <c r="B264" s="177" t="s">
        <v>444</v>
      </c>
      <c r="C264" s="191" t="s">
        <v>445</v>
      </c>
      <c r="D264" s="178" t="s">
        <v>440</v>
      </c>
      <c r="E264" s="179">
        <v>1</v>
      </c>
      <c r="F264" s="180"/>
      <c r="G264" s="181">
        <f>ROUND(E264*F264,2)</f>
        <v>0</v>
      </c>
      <c r="H264" s="162"/>
      <c r="I264" s="161">
        <f>ROUND(E264*H264,2)</f>
        <v>0</v>
      </c>
      <c r="J264" s="162"/>
      <c r="K264" s="161">
        <f>ROUND(E264*J264,2)</f>
        <v>0</v>
      </c>
      <c r="L264" s="161">
        <v>21</v>
      </c>
      <c r="M264" s="161">
        <f>G264*(1+L264/100)</f>
        <v>0</v>
      </c>
      <c r="N264" s="161">
        <v>0</v>
      </c>
      <c r="O264" s="161">
        <f>ROUND(E264*N264,2)</f>
        <v>0</v>
      </c>
      <c r="P264" s="161">
        <v>0</v>
      </c>
      <c r="Q264" s="161">
        <f>ROUND(E264*P264,2)</f>
        <v>0</v>
      </c>
      <c r="R264" s="161"/>
      <c r="S264" s="161" t="s">
        <v>113</v>
      </c>
      <c r="T264" s="161" t="s">
        <v>114</v>
      </c>
      <c r="U264" s="161">
        <v>0</v>
      </c>
      <c r="V264" s="161">
        <f>ROUND(E264*U264,2)</f>
        <v>0</v>
      </c>
      <c r="W264" s="161"/>
      <c r="X264" s="161" t="s">
        <v>441</v>
      </c>
      <c r="Y264" s="152"/>
      <c r="Z264" s="152"/>
      <c r="AA264" s="152"/>
      <c r="AB264" s="152"/>
      <c r="AC264" s="152"/>
      <c r="AD264" s="152"/>
      <c r="AE264" s="152"/>
      <c r="AF264" s="152"/>
      <c r="AG264" s="152" t="s">
        <v>446</v>
      </c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</row>
    <row r="265" spans="1:60" ht="22.5" outlineLevel="1">
      <c r="A265" s="159"/>
      <c r="B265" s="160"/>
      <c r="C265" s="251" t="s">
        <v>447</v>
      </c>
      <c r="D265" s="252"/>
      <c r="E265" s="252"/>
      <c r="F265" s="252"/>
      <c r="G265" s="252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52"/>
      <c r="Z265" s="152"/>
      <c r="AA265" s="152"/>
      <c r="AB265" s="152"/>
      <c r="AC265" s="152"/>
      <c r="AD265" s="152"/>
      <c r="AE265" s="152"/>
      <c r="AF265" s="152"/>
      <c r="AG265" s="152" t="s">
        <v>211</v>
      </c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82" t="str">
        <f>C265</f>
        <v>Zaměření a vytýčení stávajících inženýrských sítí v místě stavby z hlediska jejich ochrany při provádění stavby.</v>
      </c>
      <c r="BB265" s="152"/>
      <c r="BC265" s="152"/>
      <c r="BD265" s="152"/>
      <c r="BE265" s="152"/>
      <c r="BF265" s="152"/>
      <c r="BG265" s="152"/>
      <c r="BH265" s="152"/>
    </row>
    <row r="266" spans="1:60" ht="12.75" outlineLevel="1">
      <c r="A266" s="176">
        <v>112</v>
      </c>
      <c r="B266" s="177" t="s">
        <v>448</v>
      </c>
      <c r="C266" s="191" t="s">
        <v>449</v>
      </c>
      <c r="D266" s="178" t="s">
        <v>440</v>
      </c>
      <c r="E266" s="179">
        <v>1</v>
      </c>
      <c r="F266" s="180"/>
      <c r="G266" s="181">
        <f>ROUND(E266*F266,2)</f>
        <v>0</v>
      </c>
      <c r="H266" s="162"/>
      <c r="I266" s="161">
        <f>ROUND(E266*H266,2)</f>
        <v>0</v>
      </c>
      <c r="J266" s="162"/>
      <c r="K266" s="161">
        <f>ROUND(E266*J266,2)</f>
        <v>0</v>
      </c>
      <c r="L266" s="161">
        <v>21</v>
      </c>
      <c r="M266" s="161">
        <f>G266*(1+L266/100)</f>
        <v>0</v>
      </c>
      <c r="N266" s="161">
        <v>0</v>
      </c>
      <c r="O266" s="161">
        <f>ROUND(E266*N266,2)</f>
        <v>0</v>
      </c>
      <c r="P266" s="161">
        <v>0</v>
      </c>
      <c r="Q266" s="161">
        <f>ROUND(E266*P266,2)</f>
        <v>0</v>
      </c>
      <c r="R266" s="161"/>
      <c r="S266" s="161" t="s">
        <v>113</v>
      </c>
      <c r="T266" s="161" t="s">
        <v>114</v>
      </c>
      <c r="U266" s="161">
        <v>0</v>
      </c>
      <c r="V266" s="161">
        <f>ROUND(E266*U266,2)</f>
        <v>0</v>
      </c>
      <c r="W266" s="161"/>
      <c r="X266" s="161" t="s">
        <v>441</v>
      </c>
      <c r="Y266" s="152"/>
      <c r="Z266" s="152"/>
      <c r="AA266" s="152"/>
      <c r="AB266" s="152"/>
      <c r="AC266" s="152"/>
      <c r="AD266" s="152"/>
      <c r="AE266" s="152"/>
      <c r="AF266" s="152"/>
      <c r="AG266" s="152" t="s">
        <v>446</v>
      </c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</row>
    <row r="267" spans="1:60" ht="12.75" outlineLevel="1">
      <c r="A267" s="159"/>
      <c r="B267" s="160"/>
      <c r="C267" s="251" t="s">
        <v>450</v>
      </c>
      <c r="D267" s="252"/>
      <c r="E267" s="252"/>
      <c r="F267" s="252"/>
      <c r="G267" s="252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52"/>
      <c r="Z267" s="152"/>
      <c r="AA267" s="152"/>
      <c r="AB267" s="152"/>
      <c r="AC267" s="152"/>
      <c r="AD267" s="152"/>
      <c r="AE267" s="152"/>
      <c r="AF267" s="152"/>
      <c r="AG267" s="152" t="s">
        <v>211</v>
      </c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AZ267" s="152"/>
      <c r="BA267" s="152"/>
      <c r="BB267" s="152"/>
      <c r="BC267" s="152"/>
      <c r="BD267" s="152"/>
      <c r="BE267" s="152"/>
      <c r="BF267" s="152"/>
      <c r="BG267" s="152"/>
      <c r="BH267" s="152"/>
    </row>
    <row r="268" spans="1:60" ht="12.75" outlineLevel="1">
      <c r="A268" s="176">
        <v>113</v>
      </c>
      <c r="B268" s="177" t="s">
        <v>451</v>
      </c>
      <c r="C268" s="191" t="s">
        <v>452</v>
      </c>
      <c r="D268" s="178" t="s">
        <v>440</v>
      </c>
      <c r="E268" s="179">
        <v>1</v>
      </c>
      <c r="F268" s="180"/>
      <c r="G268" s="181">
        <f>ROUND(E268*F268,2)</f>
        <v>0</v>
      </c>
      <c r="H268" s="162"/>
      <c r="I268" s="161">
        <f>ROUND(E268*H268,2)</f>
        <v>0</v>
      </c>
      <c r="J268" s="162"/>
      <c r="K268" s="161">
        <f>ROUND(E268*J268,2)</f>
        <v>0</v>
      </c>
      <c r="L268" s="161">
        <v>21</v>
      </c>
      <c r="M268" s="161">
        <f>G268*(1+L268/100)</f>
        <v>0</v>
      </c>
      <c r="N268" s="161">
        <v>0</v>
      </c>
      <c r="O268" s="161">
        <f>ROUND(E268*N268,2)</f>
        <v>0</v>
      </c>
      <c r="P268" s="161">
        <v>0</v>
      </c>
      <c r="Q268" s="161">
        <f>ROUND(E268*P268,2)</f>
        <v>0</v>
      </c>
      <c r="R268" s="161"/>
      <c r="S268" s="161" t="s">
        <v>113</v>
      </c>
      <c r="T268" s="161" t="s">
        <v>114</v>
      </c>
      <c r="U268" s="161">
        <v>0</v>
      </c>
      <c r="V268" s="161">
        <f>ROUND(E268*U268,2)</f>
        <v>0</v>
      </c>
      <c r="W268" s="161"/>
      <c r="X268" s="161" t="s">
        <v>441</v>
      </c>
      <c r="Y268" s="152"/>
      <c r="Z268" s="152"/>
      <c r="AA268" s="152"/>
      <c r="AB268" s="152"/>
      <c r="AC268" s="152"/>
      <c r="AD268" s="152"/>
      <c r="AE268" s="152"/>
      <c r="AF268" s="152"/>
      <c r="AG268" s="152" t="s">
        <v>446</v>
      </c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</row>
    <row r="269" spans="1:60" ht="22.5" outlineLevel="1">
      <c r="A269" s="159"/>
      <c r="B269" s="160"/>
      <c r="C269" s="251" t="s">
        <v>453</v>
      </c>
      <c r="D269" s="252"/>
      <c r="E269" s="252"/>
      <c r="F269" s="252"/>
      <c r="G269" s="252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52"/>
      <c r="Z269" s="152"/>
      <c r="AA269" s="152"/>
      <c r="AB269" s="152"/>
      <c r="AC269" s="152"/>
      <c r="AD269" s="152"/>
      <c r="AE269" s="152"/>
      <c r="AF269" s="152"/>
      <c r="AG269" s="152" t="s">
        <v>211</v>
      </c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82" t="str">
        <f>C269</f>
        <v>Náklady na ztížené provádění stavebních prací v důsledku nepřerušeného dopravního provozu na staveništi nebo v jeho bezprostředním okolí.</v>
      </c>
      <c r="BB269" s="152"/>
      <c r="BC269" s="152"/>
      <c r="BD269" s="152"/>
      <c r="BE269" s="152"/>
      <c r="BF269" s="152"/>
      <c r="BG269" s="152"/>
      <c r="BH269" s="152"/>
    </row>
    <row r="270" spans="1:60" ht="22.5" outlineLevel="1">
      <c r="A270" s="183">
        <v>114</v>
      </c>
      <c r="B270" s="184" t="s">
        <v>454</v>
      </c>
      <c r="C270" s="196" t="s">
        <v>455</v>
      </c>
      <c r="D270" s="185" t="s">
        <v>440</v>
      </c>
      <c r="E270" s="186">
        <v>1</v>
      </c>
      <c r="F270" s="187"/>
      <c r="G270" s="188">
        <f>ROUND(E270*F270,2)</f>
        <v>0</v>
      </c>
      <c r="H270" s="162"/>
      <c r="I270" s="161">
        <f>ROUND(E270*H270,2)</f>
        <v>0</v>
      </c>
      <c r="J270" s="162"/>
      <c r="K270" s="161">
        <f>ROUND(E270*J270,2)</f>
        <v>0</v>
      </c>
      <c r="L270" s="161">
        <v>21</v>
      </c>
      <c r="M270" s="161">
        <f>G270*(1+L270/100)</f>
        <v>0</v>
      </c>
      <c r="N270" s="161">
        <v>0</v>
      </c>
      <c r="O270" s="161">
        <f>ROUND(E270*N270,2)</f>
        <v>0</v>
      </c>
      <c r="P270" s="161">
        <v>0</v>
      </c>
      <c r="Q270" s="161">
        <f>ROUND(E270*P270,2)</f>
        <v>0</v>
      </c>
      <c r="R270" s="161"/>
      <c r="S270" s="161" t="s">
        <v>113</v>
      </c>
      <c r="T270" s="161" t="s">
        <v>114</v>
      </c>
      <c r="U270" s="161">
        <v>0</v>
      </c>
      <c r="V270" s="161">
        <f>ROUND(E270*U270,2)</f>
        <v>0</v>
      </c>
      <c r="W270" s="161"/>
      <c r="X270" s="161" t="s">
        <v>441</v>
      </c>
      <c r="Y270" s="152"/>
      <c r="Z270" s="152"/>
      <c r="AA270" s="152"/>
      <c r="AB270" s="152"/>
      <c r="AC270" s="152"/>
      <c r="AD270" s="152"/>
      <c r="AE270" s="152"/>
      <c r="AF270" s="152"/>
      <c r="AG270" s="152" t="s">
        <v>442</v>
      </c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</row>
    <row r="271" spans="1:60" ht="22.5" outlineLevel="1">
      <c r="A271" s="183">
        <v>115</v>
      </c>
      <c r="B271" s="184" t="s">
        <v>456</v>
      </c>
      <c r="C271" s="196" t="s">
        <v>457</v>
      </c>
      <c r="D271" s="185" t="s">
        <v>440</v>
      </c>
      <c r="E271" s="186">
        <v>1</v>
      </c>
      <c r="F271" s="187"/>
      <c r="G271" s="188">
        <f>ROUND(E271*F271,2)</f>
        <v>0</v>
      </c>
      <c r="H271" s="162"/>
      <c r="I271" s="161">
        <f>ROUND(E271*H271,2)</f>
        <v>0</v>
      </c>
      <c r="J271" s="162"/>
      <c r="K271" s="161">
        <f>ROUND(E271*J271,2)</f>
        <v>0</v>
      </c>
      <c r="L271" s="161">
        <v>21</v>
      </c>
      <c r="M271" s="161">
        <f>G271*(1+L271/100)</f>
        <v>0</v>
      </c>
      <c r="N271" s="161">
        <v>0</v>
      </c>
      <c r="O271" s="161">
        <f>ROUND(E271*N271,2)</f>
        <v>0</v>
      </c>
      <c r="P271" s="161">
        <v>0</v>
      </c>
      <c r="Q271" s="161">
        <f>ROUND(E271*P271,2)</f>
        <v>0</v>
      </c>
      <c r="R271" s="161"/>
      <c r="S271" s="161" t="s">
        <v>113</v>
      </c>
      <c r="T271" s="161" t="s">
        <v>114</v>
      </c>
      <c r="U271" s="161">
        <v>0</v>
      </c>
      <c r="V271" s="161">
        <f>ROUND(E271*U271,2)</f>
        <v>0</v>
      </c>
      <c r="W271" s="161"/>
      <c r="X271" s="161" t="s">
        <v>441</v>
      </c>
      <c r="Y271" s="152"/>
      <c r="Z271" s="152"/>
      <c r="AA271" s="152"/>
      <c r="AB271" s="152"/>
      <c r="AC271" s="152"/>
      <c r="AD271" s="152"/>
      <c r="AE271" s="152"/>
      <c r="AF271" s="152"/>
      <c r="AG271" s="152" t="s">
        <v>442</v>
      </c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  <c r="BG271" s="152"/>
      <c r="BH271" s="152"/>
    </row>
    <row r="272" spans="1:60" ht="12.75" outlineLevel="1">
      <c r="A272" s="176">
        <v>116</v>
      </c>
      <c r="B272" s="177" t="s">
        <v>458</v>
      </c>
      <c r="C272" s="191" t="s">
        <v>459</v>
      </c>
      <c r="D272" s="178" t="s">
        <v>440</v>
      </c>
      <c r="E272" s="179">
        <v>1</v>
      </c>
      <c r="F272" s="180"/>
      <c r="G272" s="181">
        <f>ROUND(E272*F272,2)</f>
        <v>0</v>
      </c>
      <c r="H272" s="162"/>
      <c r="I272" s="161">
        <f>ROUND(E272*H272,2)</f>
        <v>0</v>
      </c>
      <c r="J272" s="162"/>
      <c r="K272" s="161">
        <f>ROUND(E272*J272,2)</f>
        <v>0</v>
      </c>
      <c r="L272" s="161">
        <v>21</v>
      </c>
      <c r="M272" s="161">
        <f>G272*(1+L272/100)</f>
        <v>0</v>
      </c>
      <c r="N272" s="161">
        <v>0</v>
      </c>
      <c r="O272" s="161">
        <f>ROUND(E272*N272,2)</f>
        <v>0</v>
      </c>
      <c r="P272" s="161">
        <v>0</v>
      </c>
      <c r="Q272" s="161">
        <f>ROUND(E272*P272,2)</f>
        <v>0</v>
      </c>
      <c r="R272" s="161"/>
      <c r="S272" s="161" t="s">
        <v>113</v>
      </c>
      <c r="T272" s="161" t="s">
        <v>114</v>
      </c>
      <c r="U272" s="161">
        <v>0</v>
      </c>
      <c r="V272" s="161">
        <f>ROUND(E272*U272,2)</f>
        <v>0</v>
      </c>
      <c r="W272" s="161"/>
      <c r="X272" s="161" t="s">
        <v>441</v>
      </c>
      <c r="Y272" s="152"/>
      <c r="Z272" s="152"/>
      <c r="AA272" s="152"/>
      <c r="AB272" s="152"/>
      <c r="AC272" s="152"/>
      <c r="AD272" s="152"/>
      <c r="AE272" s="152"/>
      <c r="AF272" s="152"/>
      <c r="AG272" s="152" t="s">
        <v>446</v>
      </c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</row>
    <row r="273" spans="1:60" ht="33.75" outlineLevel="1">
      <c r="A273" s="159"/>
      <c r="B273" s="160"/>
      <c r="C273" s="251" t="s">
        <v>460</v>
      </c>
      <c r="D273" s="252"/>
      <c r="E273" s="252"/>
      <c r="F273" s="252"/>
      <c r="G273" s="252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52"/>
      <c r="Z273" s="152"/>
      <c r="AA273" s="152"/>
      <c r="AB273" s="152"/>
      <c r="AC273" s="152"/>
      <c r="AD273" s="152"/>
      <c r="AE273" s="152"/>
      <c r="AF273" s="152"/>
      <c r="AG273" s="152" t="s">
        <v>211</v>
      </c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82" t="str">
        <f>C273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73" s="152"/>
      <c r="BC273" s="152"/>
      <c r="BD273" s="152"/>
      <c r="BE273" s="152"/>
      <c r="BF273" s="152"/>
      <c r="BG273" s="152"/>
      <c r="BH273" s="152"/>
    </row>
    <row r="274" spans="1:60" ht="12.75" outlineLevel="1">
      <c r="A274" s="176">
        <v>117</v>
      </c>
      <c r="B274" s="177" t="s">
        <v>461</v>
      </c>
      <c r="C274" s="191" t="s">
        <v>462</v>
      </c>
      <c r="D274" s="178" t="s">
        <v>440</v>
      </c>
      <c r="E274" s="179">
        <v>1</v>
      </c>
      <c r="F274" s="180"/>
      <c r="G274" s="181">
        <f>ROUND(E274*F274,2)</f>
        <v>0</v>
      </c>
      <c r="H274" s="162"/>
      <c r="I274" s="161">
        <f>ROUND(E274*H274,2)</f>
        <v>0</v>
      </c>
      <c r="J274" s="162"/>
      <c r="K274" s="161">
        <f>ROUND(E274*J274,2)</f>
        <v>0</v>
      </c>
      <c r="L274" s="161">
        <v>21</v>
      </c>
      <c r="M274" s="161">
        <f>G274*(1+L274/100)</f>
        <v>0</v>
      </c>
      <c r="N274" s="161">
        <v>0</v>
      </c>
      <c r="O274" s="161">
        <f>ROUND(E274*N274,2)</f>
        <v>0</v>
      </c>
      <c r="P274" s="161">
        <v>0</v>
      </c>
      <c r="Q274" s="161">
        <f>ROUND(E274*P274,2)</f>
        <v>0</v>
      </c>
      <c r="R274" s="161"/>
      <c r="S274" s="161" t="s">
        <v>113</v>
      </c>
      <c r="T274" s="161" t="s">
        <v>114</v>
      </c>
      <c r="U274" s="161">
        <v>0</v>
      </c>
      <c r="V274" s="161">
        <f>ROUND(E274*U274,2)</f>
        <v>0</v>
      </c>
      <c r="W274" s="161"/>
      <c r="X274" s="161" t="s">
        <v>441</v>
      </c>
      <c r="Y274" s="152"/>
      <c r="Z274" s="152"/>
      <c r="AA274" s="152"/>
      <c r="AB274" s="152"/>
      <c r="AC274" s="152"/>
      <c r="AD274" s="152"/>
      <c r="AE274" s="152"/>
      <c r="AF274" s="152"/>
      <c r="AG274" s="152" t="s">
        <v>446</v>
      </c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</row>
    <row r="275" spans="1:60" ht="33.75" outlineLevel="1">
      <c r="A275" s="159"/>
      <c r="B275" s="160"/>
      <c r="C275" s="251" t="s">
        <v>463</v>
      </c>
      <c r="D275" s="252"/>
      <c r="E275" s="252"/>
      <c r="F275" s="252"/>
      <c r="G275" s="252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52"/>
      <c r="Z275" s="152"/>
      <c r="AA275" s="152"/>
      <c r="AB275" s="152"/>
      <c r="AC275" s="152"/>
      <c r="AD275" s="152"/>
      <c r="AE275" s="152"/>
      <c r="AF275" s="152"/>
      <c r="AG275" s="152" t="s">
        <v>211</v>
      </c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82" t="str">
        <f>C275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75" s="152"/>
      <c r="BC275" s="152"/>
      <c r="BD275" s="152"/>
      <c r="BE275" s="152"/>
      <c r="BF275" s="152"/>
      <c r="BG275" s="152"/>
      <c r="BH275" s="152"/>
    </row>
    <row r="276" spans="1:60" ht="12.75" outlineLevel="1">
      <c r="A276" s="176">
        <v>118</v>
      </c>
      <c r="B276" s="177" t="s">
        <v>464</v>
      </c>
      <c r="C276" s="191" t="s">
        <v>465</v>
      </c>
      <c r="D276" s="178" t="s">
        <v>440</v>
      </c>
      <c r="E276" s="179">
        <v>1</v>
      </c>
      <c r="F276" s="180"/>
      <c r="G276" s="181">
        <f>ROUND(E276*F276,2)</f>
        <v>0</v>
      </c>
      <c r="H276" s="162"/>
      <c r="I276" s="161">
        <f>ROUND(E276*H276,2)</f>
        <v>0</v>
      </c>
      <c r="J276" s="162"/>
      <c r="K276" s="161">
        <f>ROUND(E276*J276,2)</f>
        <v>0</v>
      </c>
      <c r="L276" s="161">
        <v>21</v>
      </c>
      <c r="M276" s="161">
        <f>G276*(1+L276/100)</f>
        <v>0</v>
      </c>
      <c r="N276" s="161">
        <v>0</v>
      </c>
      <c r="O276" s="161">
        <f>ROUND(E276*N276,2)</f>
        <v>0</v>
      </c>
      <c r="P276" s="161">
        <v>0</v>
      </c>
      <c r="Q276" s="161">
        <f>ROUND(E276*P276,2)</f>
        <v>0</v>
      </c>
      <c r="R276" s="161"/>
      <c r="S276" s="161" t="s">
        <v>113</v>
      </c>
      <c r="T276" s="161" t="s">
        <v>114</v>
      </c>
      <c r="U276" s="161">
        <v>0</v>
      </c>
      <c r="V276" s="161">
        <f>ROUND(E276*U276,2)</f>
        <v>0</v>
      </c>
      <c r="W276" s="161"/>
      <c r="X276" s="161" t="s">
        <v>441</v>
      </c>
      <c r="Y276" s="152"/>
      <c r="Z276" s="152"/>
      <c r="AA276" s="152"/>
      <c r="AB276" s="152"/>
      <c r="AC276" s="152"/>
      <c r="AD276" s="152"/>
      <c r="AE276" s="152"/>
      <c r="AF276" s="152"/>
      <c r="AG276" s="152" t="s">
        <v>446</v>
      </c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</row>
    <row r="277" spans="1:60" ht="33.75" outlineLevel="1">
      <c r="A277" s="159"/>
      <c r="B277" s="160"/>
      <c r="C277" s="251" t="s">
        <v>466</v>
      </c>
      <c r="D277" s="252"/>
      <c r="E277" s="252"/>
      <c r="F277" s="252"/>
      <c r="G277" s="252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52"/>
      <c r="Z277" s="152"/>
      <c r="AA277" s="152"/>
      <c r="AB277" s="152"/>
      <c r="AC277" s="152"/>
      <c r="AD277" s="152"/>
      <c r="AE277" s="152"/>
      <c r="AF277" s="152"/>
      <c r="AG277" s="152" t="s">
        <v>211</v>
      </c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82" t="str">
        <f>C277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77" s="152"/>
      <c r="BC277" s="152"/>
      <c r="BD277" s="152"/>
      <c r="BE277" s="152"/>
      <c r="BF277" s="152"/>
      <c r="BG277" s="152"/>
      <c r="BH277" s="152"/>
    </row>
    <row r="278" spans="1:60" ht="12.75" outlineLevel="1">
      <c r="A278" s="176">
        <v>119</v>
      </c>
      <c r="B278" s="177" t="s">
        <v>467</v>
      </c>
      <c r="C278" s="191" t="s">
        <v>468</v>
      </c>
      <c r="D278" s="178" t="s">
        <v>440</v>
      </c>
      <c r="E278" s="179">
        <v>1</v>
      </c>
      <c r="F278" s="180"/>
      <c r="G278" s="181">
        <f>ROUND(E278*F278,2)</f>
        <v>0</v>
      </c>
      <c r="H278" s="162"/>
      <c r="I278" s="161">
        <f>ROUND(E278*H278,2)</f>
        <v>0</v>
      </c>
      <c r="J278" s="162"/>
      <c r="K278" s="161">
        <f>ROUND(E278*J278,2)</f>
        <v>0</v>
      </c>
      <c r="L278" s="161">
        <v>21</v>
      </c>
      <c r="M278" s="161">
        <f>G278*(1+L278/100)</f>
        <v>0</v>
      </c>
      <c r="N278" s="161">
        <v>0</v>
      </c>
      <c r="O278" s="161">
        <f>ROUND(E278*N278,2)</f>
        <v>0</v>
      </c>
      <c r="P278" s="161">
        <v>0</v>
      </c>
      <c r="Q278" s="161">
        <f>ROUND(E278*P278,2)</f>
        <v>0</v>
      </c>
      <c r="R278" s="161"/>
      <c r="S278" s="161" t="s">
        <v>113</v>
      </c>
      <c r="T278" s="161" t="s">
        <v>114</v>
      </c>
      <c r="U278" s="161">
        <v>0</v>
      </c>
      <c r="V278" s="161">
        <f>ROUND(E278*U278,2)</f>
        <v>0</v>
      </c>
      <c r="W278" s="161"/>
      <c r="X278" s="161" t="s">
        <v>441</v>
      </c>
      <c r="Y278" s="152"/>
      <c r="Z278" s="152"/>
      <c r="AA278" s="152"/>
      <c r="AB278" s="152"/>
      <c r="AC278" s="152"/>
      <c r="AD278" s="152"/>
      <c r="AE278" s="152"/>
      <c r="AF278" s="152"/>
      <c r="AG278" s="152" t="s">
        <v>446</v>
      </c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</row>
    <row r="279" spans="1:60" ht="45" outlineLevel="1">
      <c r="A279" s="159"/>
      <c r="B279" s="160"/>
      <c r="C279" s="251" t="s">
        <v>469</v>
      </c>
      <c r="D279" s="252"/>
      <c r="E279" s="252"/>
      <c r="F279" s="252"/>
      <c r="G279" s="252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52"/>
      <c r="Z279" s="152"/>
      <c r="AA279" s="152"/>
      <c r="AB279" s="152"/>
      <c r="AC279" s="152"/>
      <c r="AD279" s="152"/>
      <c r="AE279" s="152"/>
      <c r="AF279" s="152"/>
      <c r="AG279" s="152" t="s">
        <v>211</v>
      </c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82" t="str">
        <f>C279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79" s="152"/>
      <c r="BC279" s="152"/>
      <c r="BD279" s="152"/>
      <c r="BE279" s="152"/>
      <c r="BF279" s="152"/>
      <c r="BG279" s="152"/>
      <c r="BH279" s="152"/>
    </row>
    <row r="280" spans="1:60" ht="12.75" outlineLevel="1">
      <c r="A280" s="176">
        <v>120</v>
      </c>
      <c r="B280" s="177" t="s">
        <v>470</v>
      </c>
      <c r="C280" s="191" t="s">
        <v>471</v>
      </c>
      <c r="D280" s="178" t="s">
        <v>440</v>
      </c>
      <c r="E280" s="179">
        <v>1</v>
      </c>
      <c r="F280" s="180"/>
      <c r="G280" s="181">
        <f>ROUND(E280*F280,2)</f>
        <v>0</v>
      </c>
      <c r="H280" s="162"/>
      <c r="I280" s="161">
        <f>ROUND(E280*H280,2)</f>
        <v>0</v>
      </c>
      <c r="J280" s="162"/>
      <c r="K280" s="161">
        <f>ROUND(E280*J280,2)</f>
        <v>0</v>
      </c>
      <c r="L280" s="161">
        <v>21</v>
      </c>
      <c r="M280" s="161">
        <f>G280*(1+L280/100)</f>
        <v>0</v>
      </c>
      <c r="N280" s="161">
        <v>0</v>
      </c>
      <c r="O280" s="161">
        <f>ROUND(E280*N280,2)</f>
        <v>0</v>
      </c>
      <c r="P280" s="161">
        <v>0</v>
      </c>
      <c r="Q280" s="161">
        <f>ROUND(E280*P280,2)</f>
        <v>0</v>
      </c>
      <c r="R280" s="161"/>
      <c r="S280" s="161" t="s">
        <v>113</v>
      </c>
      <c r="T280" s="161" t="s">
        <v>114</v>
      </c>
      <c r="U280" s="161">
        <v>0</v>
      </c>
      <c r="V280" s="161">
        <f>ROUND(E280*U280,2)</f>
        <v>0</v>
      </c>
      <c r="W280" s="161"/>
      <c r="X280" s="161" t="s">
        <v>441</v>
      </c>
      <c r="Y280" s="152"/>
      <c r="Z280" s="152"/>
      <c r="AA280" s="152"/>
      <c r="AB280" s="152"/>
      <c r="AC280" s="152"/>
      <c r="AD280" s="152"/>
      <c r="AE280" s="152"/>
      <c r="AF280" s="152"/>
      <c r="AG280" s="152" t="s">
        <v>446</v>
      </c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</row>
    <row r="281" spans="1:60" ht="22.5" outlineLevel="1">
      <c r="A281" s="159"/>
      <c r="B281" s="160"/>
      <c r="C281" s="251" t="s">
        <v>472</v>
      </c>
      <c r="D281" s="252"/>
      <c r="E281" s="252"/>
      <c r="F281" s="252"/>
      <c r="G281" s="252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52"/>
      <c r="Z281" s="152"/>
      <c r="AA281" s="152"/>
      <c r="AB281" s="152"/>
      <c r="AC281" s="152"/>
      <c r="AD281" s="152"/>
      <c r="AE281" s="152"/>
      <c r="AF281" s="152"/>
      <c r="AG281" s="152" t="s">
        <v>211</v>
      </c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82" t="str">
        <f>C281</f>
        <v>Náklady zhotovitele, související s prováděním zkoušek a revizí předepsaných technickými normami nebo objednatelem a které jsou pro provedení díla nezbytné.</v>
      </c>
      <c r="BB281" s="152"/>
      <c r="BC281" s="152"/>
      <c r="BD281" s="152"/>
      <c r="BE281" s="152"/>
      <c r="BF281" s="152"/>
      <c r="BG281" s="152"/>
      <c r="BH281" s="152"/>
    </row>
    <row r="282" spans="1:60" ht="12.75" outlineLevel="1">
      <c r="A282" s="183">
        <v>121</v>
      </c>
      <c r="B282" s="184" t="s">
        <v>473</v>
      </c>
      <c r="C282" s="196" t="s">
        <v>474</v>
      </c>
      <c r="D282" s="185" t="s">
        <v>440</v>
      </c>
      <c r="E282" s="186">
        <v>1</v>
      </c>
      <c r="F282" s="187"/>
      <c r="G282" s="188">
        <f>ROUND(E282*F282,2)</f>
        <v>0</v>
      </c>
      <c r="H282" s="162"/>
      <c r="I282" s="161">
        <f>ROUND(E282*H282,2)</f>
        <v>0</v>
      </c>
      <c r="J282" s="162"/>
      <c r="K282" s="161">
        <f>ROUND(E282*J282,2)</f>
        <v>0</v>
      </c>
      <c r="L282" s="161">
        <v>21</v>
      </c>
      <c r="M282" s="161">
        <f>G282*(1+L282/100)</f>
        <v>0</v>
      </c>
      <c r="N282" s="161">
        <v>0</v>
      </c>
      <c r="O282" s="161">
        <f>ROUND(E282*N282,2)</f>
        <v>0</v>
      </c>
      <c r="P282" s="161">
        <v>0</v>
      </c>
      <c r="Q282" s="161">
        <f>ROUND(E282*P282,2)</f>
        <v>0</v>
      </c>
      <c r="R282" s="161"/>
      <c r="S282" s="161" t="s">
        <v>113</v>
      </c>
      <c r="T282" s="161" t="s">
        <v>114</v>
      </c>
      <c r="U282" s="161">
        <v>0</v>
      </c>
      <c r="V282" s="161">
        <f>ROUND(E282*U282,2)</f>
        <v>0</v>
      </c>
      <c r="W282" s="161"/>
      <c r="X282" s="161" t="s">
        <v>441</v>
      </c>
      <c r="Y282" s="152"/>
      <c r="Z282" s="152"/>
      <c r="AA282" s="152"/>
      <c r="AB282" s="152"/>
      <c r="AC282" s="152"/>
      <c r="AD282" s="152"/>
      <c r="AE282" s="152"/>
      <c r="AF282" s="152"/>
      <c r="AG282" s="152" t="s">
        <v>442</v>
      </c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</row>
    <row r="283" spans="1:60" ht="12.75" outlineLevel="1">
      <c r="A283" s="176">
        <v>122</v>
      </c>
      <c r="B283" s="177" t="s">
        <v>475</v>
      </c>
      <c r="C283" s="191" t="s">
        <v>476</v>
      </c>
      <c r="D283" s="178" t="s">
        <v>440</v>
      </c>
      <c r="E283" s="179">
        <v>1</v>
      </c>
      <c r="F283" s="180"/>
      <c r="G283" s="181">
        <f>ROUND(E283*F283,2)</f>
        <v>0</v>
      </c>
      <c r="H283" s="162"/>
      <c r="I283" s="161">
        <f>ROUND(E283*H283,2)</f>
        <v>0</v>
      </c>
      <c r="J283" s="162"/>
      <c r="K283" s="161">
        <f>ROUND(E283*J283,2)</f>
        <v>0</v>
      </c>
      <c r="L283" s="161">
        <v>21</v>
      </c>
      <c r="M283" s="161">
        <f>G283*(1+L283/100)</f>
        <v>0</v>
      </c>
      <c r="N283" s="161">
        <v>0</v>
      </c>
      <c r="O283" s="161">
        <f>ROUND(E283*N283,2)</f>
        <v>0</v>
      </c>
      <c r="P283" s="161">
        <v>0</v>
      </c>
      <c r="Q283" s="161">
        <f>ROUND(E283*P283,2)</f>
        <v>0</v>
      </c>
      <c r="R283" s="161"/>
      <c r="S283" s="161" t="s">
        <v>113</v>
      </c>
      <c r="T283" s="161" t="s">
        <v>114</v>
      </c>
      <c r="U283" s="161">
        <v>0</v>
      </c>
      <c r="V283" s="161">
        <f>ROUND(E283*U283,2)</f>
        <v>0</v>
      </c>
      <c r="W283" s="161"/>
      <c r="X283" s="161" t="s">
        <v>441</v>
      </c>
      <c r="Y283" s="152"/>
      <c r="Z283" s="152"/>
      <c r="AA283" s="152"/>
      <c r="AB283" s="152"/>
      <c r="AC283" s="152"/>
      <c r="AD283" s="152"/>
      <c r="AE283" s="152"/>
      <c r="AF283" s="152"/>
      <c r="AG283" s="152" t="s">
        <v>446</v>
      </c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</row>
    <row r="284" spans="1:60" ht="22.5" outlineLevel="1">
      <c r="A284" s="159"/>
      <c r="B284" s="160"/>
      <c r="C284" s="251" t="s">
        <v>477</v>
      </c>
      <c r="D284" s="252"/>
      <c r="E284" s="252"/>
      <c r="F284" s="252"/>
      <c r="G284" s="252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52"/>
      <c r="Z284" s="152"/>
      <c r="AA284" s="152"/>
      <c r="AB284" s="152"/>
      <c r="AC284" s="152"/>
      <c r="AD284" s="152"/>
      <c r="AE284" s="152"/>
      <c r="AF284" s="152"/>
      <c r="AG284" s="152" t="s">
        <v>211</v>
      </c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82" t="str">
        <f>C284</f>
        <v>Náklady na provedení skutečného zaměření stavby v rozsahu nezbytném pro zápis změny do katastru nemovitostí.</v>
      </c>
      <c r="BB284" s="152"/>
      <c r="BC284" s="152"/>
      <c r="BD284" s="152"/>
      <c r="BE284" s="152"/>
      <c r="BF284" s="152"/>
      <c r="BG284" s="152"/>
      <c r="BH284" s="152"/>
    </row>
    <row r="285" spans="1:60" ht="12.75" outlineLevel="1">
      <c r="A285" s="159"/>
      <c r="B285" s="160"/>
      <c r="C285" s="253" t="s">
        <v>478</v>
      </c>
      <c r="D285" s="254"/>
      <c r="E285" s="254"/>
      <c r="F285" s="254"/>
      <c r="G285" s="254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52"/>
      <c r="Z285" s="152"/>
      <c r="AA285" s="152"/>
      <c r="AB285" s="152"/>
      <c r="AC285" s="152"/>
      <c r="AD285" s="152"/>
      <c r="AE285" s="152"/>
      <c r="AF285" s="152"/>
      <c r="AG285" s="152" t="s">
        <v>211</v>
      </c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2"/>
      <c r="BD285" s="152"/>
      <c r="BE285" s="152"/>
      <c r="BF285" s="152"/>
      <c r="BG285" s="152"/>
      <c r="BH285" s="152"/>
    </row>
    <row r="286" spans="1:32" ht="12.75">
      <c r="A286" s="5"/>
      <c r="B286" s="6"/>
      <c r="C286" s="197"/>
      <c r="D286" s="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AE286">
        <v>15</v>
      </c>
      <c r="AF286">
        <v>21</v>
      </c>
    </row>
    <row r="287" spans="1:33" ht="12.75">
      <c r="A287" s="155"/>
      <c r="B287" s="156" t="s">
        <v>31</v>
      </c>
      <c r="C287" s="198"/>
      <c r="D287" s="157"/>
      <c r="E287" s="158"/>
      <c r="F287" s="158"/>
      <c r="G287" s="189">
        <f>G8+G120+G168+G232+G234+G236+G254+G260</f>
        <v>0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AE287">
        <f>SUMIF(L7:L285,AE286,G7:G285)</f>
        <v>0</v>
      </c>
      <c r="AF287">
        <f>SUMIF(L7:L285,AF286,G7:G285)</f>
        <v>0</v>
      </c>
      <c r="AG287" t="s">
        <v>479</v>
      </c>
    </row>
    <row r="288" spans="1:24" ht="12.75">
      <c r="A288" s="5"/>
      <c r="B288" s="6"/>
      <c r="C288" s="197"/>
      <c r="D288" s="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2.75">
      <c r="A289" s="5"/>
      <c r="B289" s="6"/>
      <c r="C289" s="197"/>
      <c r="D289" s="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262" t="s">
        <v>480</v>
      </c>
      <c r="B290" s="262"/>
      <c r="C290" s="263"/>
      <c r="D290" s="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33" ht="12.75">
      <c r="A291" s="264"/>
      <c r="B291" s="265"/>
      <c r="C291" s="266"/>
      <c r="D291" s="265"/>
      <c r="E291" s="265"/>
      <c r="F291" s="265"/>
      <c r="G291" s="26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AG291" t="s">
        <v>481</v>
      </c>
    </row>
    <row r="292" spans="1:24" ht="12.75">
      <c r="A292" s="268"/>
      <c r="B292" s="269"/>
      <c r="C292" s="270"/>
      <c r="D292" s="269"/>
      <c r="E292" s="269"/>
      <c r="F292" s="269"/>
      <c r="G292" s="27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2.75">
      <c r="A293" s="268"/>
      <c r="B293" s="269"/>
      <c r="C293" s="270"/>
      <c r="D293" s="269"/>
      <c r="E293" s="269"/>
      <c r="F293" s="269"/>
      <c r="G293" s="27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268"/>
      <c r="B294" s="269"/>
      <c r="C294" s="270"/>
      <c r="D294" s="269"/>
      <c r="E294" s="269"/>
      <c r="F294" s="269"/>
      <c r="G294" s="27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2.75">
      <c r="A295" s="272"/>
      <c r="B295" s="273"/>
      <c r="C295" s="274"/>
      <c r="D295" s="273"/>
      <c r="E295" s="273"/>
      <c r="F295" s="273"/>
      <c r="G295" s="27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2.75">
      <c r="A296" s="5"/>
      <c r="B296" s="6"/>
      <c r="C296" s="197"/>
      <c r="D296" s="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33" ht="12.75">
      <c r="C297" s="199"/>
      <c r="D297" s="143"/>
      <c r="AG297" t="s">
        <v>483</v>
      </c>
    </row>
    <row r="298" ht="12.75">
      <c r="D298" s="143"/>
    </row>
    <row r="299" ht="12.75">
      <c r="D299" s="143"/>
    </row>
    <row r="300" ht="12.75">
      <c r="D300" s="143"/>
    </row>
    <row r="301" ht="12.75">
      <c r="D301" s="143"/>
    </row>
    <row r="302" ht="12.75">
      <c r="D302" s="143"/>
    </row>
    <row r="303" ht="12.75">
      <c r="D303" s="143"/>
    </row>
    <row r="304" ht="12.75">
      <c r="D304" s="143"/>
    </row>
    <row r="305" ht="12.75">
      <c r="D305" s="143"/>
    </row>
    <row r="306" ht="12.75">
      <c r="D306" s="143"/>
    </row>
    <row r="307" ht="12.75">
      <c r="D307" s="143"/>
    </row>
    <row r="308" ht="12.75">
      <c r="D308" s="143"/>
    </row>
    <row r="309" ht="12.75">
      <c r="D309" s="143"/>
    </row>
    <row r="310" ht="12.75">
      <c r="D310" s="143"/>
    </row>
    <row r="311" ht="12.75">
      <c r="D311" s="143"/>
    </row>
    <row r="312" ht="12.75">
      <c r="D312" s="143"/>
    </row>
    <row r="313" ht="12.75">
      <c r="D313" s="143"/>
    </row>
    <row r="314" ht="12.75">
      <c r="D314" s="143"/>
    </row>
    <row r="315" ht="12.75">
      <c r="D315" s="143"/>
    </row>
    <row r="316" ht="12.75">
      <c r="D316" s="143"/>
    </row>
    <row r="317" ht="12.75">
      <c r="D317" s="143"/>
    </row>
    <row r="318" ht="12.75">
      <c r="D318" s="143"/>
    </row>
    <row r="319" ht="12.75">
      <c r="D319" s="143"/>
    </row>
    <row r="320" ht="12.75">
      <c r="D320" s="143"/>
    </row>
    <row r="321" ht="12.75">
      <c r="D321" s="143"/>
    </row>
    <row r="322" ht="12.75">
      <c r="D322" s="143"/>
    </row>
    <row r="323" ht="12.75">
      <c r="D323" s="143"/>
    </row>
    <row r="324" ht="12.75">
      <c r="D324" s="143"/>
    </row>
    <row r="325" ht="12.75">
      <c r="D325" s="143"/>
    </row>
    <row r="326" ht="12.75">
      <c r="D326" s="143"/>
    </row>
    <row r="327" ht="12.75">
      <c r="D327" s="143"/>
    </row>
    <row r="328" ht="12.75">
      <c r="D328" s="143"/>
    </row>
    <row r="329" ht="12.75">
      <c r="D329" s="143"/>
    </row>
    <row r="330" ht="12.75">
      <c r="D330" s="143"/>
    </row>
    <row r="331" ht="12.75">
      <c r="D331" s="143"/>
    </row>
    <row r="332" ht="12.75">
      <c r="D332" s="143"/>
    </row>
    <row r="333" ht="12.75">
      <c r="D333" s="143"/>
    </row>
    <row r="334" ht="12.75">
      <c r="D334" s="143"/>
    </row>
    <row r="335" ht="12.75">
      <c r="D335" s="143"/>
    </row>
    <row r="336" ht="12.75">
      <c r="D336" s="143"/>
    </row>
    <row r="337" ht="12.75">
      <c r="D337" s="143"/>
    </row>
    <row r="338" ht="12.75">
      <c r="D338" s="143"/>
    </row>
    <row r="339" ht="12.75">
      <c r="D339" s="143"/>
    </row>
    <row r="340" ht="12.75">
      <c r="D340" s="143"/>
    </row>
    <row r="341" ht="12.75">
      <c r="D341" s="143"/>
    </row>
    <row r="342" ht="12.75">
      <c r="D342" s="143"/>
    </row>
    <row r="343" ht="12.75">
      <c r="D343" s="143"/>
    </row>
    <row r="344" ht="12.75">
      <c r="D344" s="143"/>
    </row>
    <row r="345" ht="12.75">
      <c r="D345" s="143"/>
    </row>
    <row r="346" ht="12.75">
      <c r="D346" s="143"/>
    </row>
    <row r="347" ht="12.75">
      <c r="D347" s="143"/>
    </row>
    <row r="348" ht="12.75">
      <c r="D348" s="143"/>
    </row>
    <row r="349" ht="12.75">
      <c r="D349" s="143"/>
    </row>
    <row r="350" ht="12.75">
      <c r="D350" s="143"/>
    </row>
    <row r="351" ht="12.75">
      <c r="D351" s="143"/>
    </row>
    <row r="352" ht="12.75">
      <c r="D352" s="143"/>
    </row>
    <row r="353" ht="12.75">
      <c r="D353" s="143"/>
    </row>
    <row r="354" ht="12.75">
      <c r="D354" s="143"/>
    </row>
    <row r="355" ht="12.75">
      <c r="D355" s="143"/>
    </row>
    <row r="356" ht="12.75">
      <c r="D356" s="143"/>
    </row>
    <row r="357" ht="12.75">
      <c r="D357" s="143"/>
    </row>
    <row r="358" ht="12.75">
      <c r="D358" s="143"/>
    </row>
    <row r="359" ht="12.75">
      <c r="D359" s="143"/>
    </row>
    <row r="360" ht="12.75">
      <c r="D360" s="143"/>
    </row>
    <row r="361" ht="12.75">
      <c r="D361" s="143"/>
    </row>
    <row r="362" ht="12.75">
      <c r="D362" s="143"/>
    </row>
    <row r="363" ht="12.75">
      <c r="D363" s="143"/>
    </row>
    <row r="364" ht="12.75">
      <c r="D364" s="143"/>
    </row>
    <row r="365" ht="12.75">
      <c r="D365" s="143"/>
    </row>
    <row r="366" ht="12.75">
      <c r="D366" s="143"/>
    </row>
    <row r="367" ht="12.75">
      <c r="D367" s="143"/>
    </row>
    <row r="368" ht="12.75">
      <c r="D368" s="143"/>
    </row>
    <row r="369" ht="12.75">
      <c r="D369" s="143"/>
    </row>
    <row r="370" ht="12.75">
      <c r="D370" s="143"/>
    </row>
    <row r="371" ht="12.75">
      <c r="D371" s="143"/>
    </row>
    <row r="372" ht="12.75">
      <c r="D372" s="143"/>
    </row>
    <row r="373" ht="12.75">
      <c r="D373" s="143"/>
    </row>
    <row r="374" ht="12.75">
      <c r="D374" s="143"/>
    </row>
    <row r="375" ht="12.75">
      <c r="D375" s="143"/>
    </row>
    <row r="376" ht="12.75">
      <c r="D376" s="143"/>
    </row>
    <row r="377" ht="12.75">
      <c r="D377" s="143"/>
    </row>
    <row r="378" ht="12.75">
      <c r="D378" s="143"/>
    </row>
    <row r="379" ht="12.75">
      <c r="D379" s="143"/>
    </row>
    <row r="380" ht="12.75">
      <c r="D380" s="143"/>
    </row>
    <row r="381" ht="12.75">
      <c r="D381" s="143"/>
    </row>
    <row r="382" ht="12.75">
      <c r="D382" s="143"/>
    </row>
    <row r="383" ht="12.75">
      <c r="D383" s="143"/>
    </row>
    <row r="384" ht="12.75">
      <c r="D384" s="143"/>
    </row>
    <row r="385" ht="12.75">
      <c r="D385" s="143"/>
    </row>
    <row r="386" ht="12.75">
      <c r="D386" s="143"/>
    </row>
    <row r="387" ht="12.75">
      <c r="D387" s="143"/>
    </row>
    <row r="388" ht="12.75">
      <c r="D388" s="143"/>
    </row>
    <row r="389" ht="12.75">
      <c r="D389" s="143"/>
    </row>
    <row r="390" ht="12.75">
      <c r="D390" s="143"/>
    </row>
    <row r="391" ht="12.75">
      <c r="D391" s="143"/>
    </row>
    <row r="392" ht="12.75">
      <c r="D392" s="143"/>
    </row>
    <row r="393" ht="12.75">
      <c r="D393" s="143"/>
    </row>
    <row r="394" ht="12.75">
      <c r="D394" s="143"/>
    </row>
    <row r="395" ht="12.75">
      <c r="D395" s="143"/>
    </row>
    <row r="396" ht="12.75">
      <c r="D396" s="143"/>
    </row>
    <row r="397" ht="12.75">
      <c r="D397" s="143"/>
    </row>
    <row r="398" ht="12.75">
      <c r="D398" s="143"/>
    </row>
    <row r="399" ht="12.75">
      <c r="D399" s="143"/>
    </row>
    <row r="400" ht="12.75">
      <c r="D400" s="143"/>
    </row>
    <row r="401" ht="12.75">
      <c r="D401" s="143"/>
    </row>
    <row r="402" ht="12.75">
      <c r="D402" s="143"/>
    </row>
    <row r="403" ht="12.75">
      <c r="D403" s="143"/>
    </row>
    <row r="404" ht="12.75">
      <c r="D404" s="143"/>
    </row>
    <row r="405" ht="12.75">
      <c r="D405" s="143"/>
    </row>
    <row r="406" ht="12.75">
      <c r="D406" s="143"/>
    </row>
    <row r="407" ht="12.75">
      <c r="D407" s="143"/>
    </row>
    <row r="408" ht="12.75">
      <c r="D408" s="143"/>
    </row>
    <row r="409" ht="12.75">
      <c r="D409" s="143"/>
    </row>
    <row r="410" ht="12.75">
      <c r="D410" s="143"/>
    </row>
    <row r="411" ht="12.75">
      <c r="D411" s="143"/>
    </row>
    <row r="412" ht="12.75">
      <c r="D412" s="143"/>
    </row>
    <row r="413" ht="12.75">
      <c r="D413" s="143"/>
    </row>
    <row r="414" ht="12.75">
      <c r="D414" s="143"/>
    </row>
    <row r="415" ht="12.75">
      <c r="D415" s="143"/>
    </row>
    <row r="416" ht="12.75">
      <c r="D416" s="143"/>
    </row>
    <row r="417" ht="12.75">
      <c r="D417" s="143"/>
    </row>
    <row r="418" ht="12.75">
      <c r="D418" s="143"/>
    </row>
    <row r="419" ht="12.75">
      <c r="D419" s="143"/>
    </row>
    <row r="420" ht="12.75">
      <c r="D420" s="143"/>
    </row>
    <row r="421" ht="12.75">
      <c r="D421" s="143"/>
    </row>
    <row r="422" ht="12.75">
      <c r="D422" s="143"/>
    </row>
    <row r="423" ht="12.75">
      <c r="D423" s="143"/>
    </row>
    <row r="424" ht="12.75">
      <c r="D424" s="143"/>
    </row>
    <row r="425" ht="12.75">
      <c r="D425" s="143"/>
    </row>
    <row r="426" ht="12.75">
      <c r="D426" s="143"/>
    </row>
    <row r="427" ht="12.75">
      <c r="D427" s="143"/>
    </row>
    <row r="428" ht="12.75">
      <c r="D428" s="143"/>
    </row>
    <row r="429" ht="12.75">
      <c r="D429" s="143"/>
    </row>
    <row r="430" ht="12.75">
      <c r="D430" s="143"/>
    </row>
    <row r="431" ht="12.75">
      <c r="D431" s="143"/>
    </row>
    <row r="432" ht="12.75">
      <c r="D432" s="143"/>
    </row>
    <row r="433" ht="12.75">
      <c r="D433" s="143"/>
    </row>
    <row r="434" ht="12.75">
      <c r="D434" s="143"/>
    </row>
    <row r="435" ht="12.75">
      <c r="D435" s="143"/>
    </row>
    <row r="436" ht="12.75">
      <c r="D436" s="143"/>
    </row>
    <row r="437" ht="12.75">
      <c r="D437" s="143"/>
    </row>
    <row r="438" ht="12.75">
      <c r="D438" s="143"/>
    </row>
    <row r="439" ht="12.75">
      <c r="D439" s="143"/>
    </row>
    <row r="440" ht="12.75">
      <c r="D440" s="143"/>
    </row>
    <row r="441" ht="12.75">
      <c r="D441" s="143"/>
    </row>
    <row r="442" ht="12.75">
      <c r="D442" s="143"/>
    </row>
    <row r="443" ht="12.75">
      <c r="D443" s="143"/>
    </row>
    <row r="444" ht="12.75">
      <c r="D444" s="143"/>
    </row>
    <row r="445" ht="12.75">
      <c r="D445" s="143"/>
    </row>
    <row r="446" ht="12.75">
      <c r="D446" s="143"/>
    </row>
    <row r="447" ht="12.75">
      <c r="D447" s="143"/>
    </row>
    <row r="448" ht="12.75">
      <c r="D448" s="143"/>
    </row>
    <row r="449" ht="12.75">
      <c r="D449" s="143"/>
    </row>
    <row r="450" ht="12.75">
      <c r="D450" s="143"/>
    </row>
    <row r="451" ht="12.75">
      <c r="D451" s="143"/>
    </row>
    <row r="452" ht="12.75">
      <c r="D452" s="143"/>
    </row>
    <row r="453" ht="12.75">
      <c r="D453" s="143"/>
    </row>
    <row r="454" ht="12.75">
      <c r="D454" s="143"/>
    </row>
    <row r="455" ht="12.75">
      <c r="D455" s="143"/>
    </row>
    <row r="456" ht="12.75">
      <c r="D456" s="143"/>
    </row>
    <row r="457" ht="12.75">
      <c r="D457" s="143"/>
    </row>
    <row r="458" ht="12.75">
      <c r="D458" s="143"/>
    </row>
    <row r="459" ht="12.75">
      <c r="D459" s="143"/>
    </row>
    <row r="460" ht="12.75">
      <c r="D460" s="143"/>
    </row>
    <row r="461" ht="12.75">
      <c r="D461" s="143"/>
    </row>
    <row r="462" ht="12.75">
      <c r="D462" s="143"/>
    </row>
    <row r="463" ht="12.75">
      <c r="D463" s="143"/>
    </row>
    <row r="464" ht="12.75">
      <c r="D464" s="143"/>
    </row>
    <row r="465" ht="12.75">
      <c r="D465" s="143"/>
    </row>
    <row r="466" ht="12.75">
      <c r="D466" s="143"/>
    </row>
    <row r="467" ht="12.75">
      <c r="D467" s="143"/>
    </row>
    <row r="468" ht="12.75">
      <c r="D468" s="143"/>
    </row>
    <row r="469" ht="12.75">
      <c r="D469" s="143"/>
    </row>
    <row r="470" ht="12.75">
      <c r="D470" s="143"/>
    </row>
    <row r="471" ht="12.75">
      <c r="D471" s="143"/>
    </row>
    <row r="472" ht="12.75">
      <c r="D472" s="143"/>
    </row>
    <row r="473" ht="12.75">
      <c r="D473" s="143"/>
    </row>
    <row r="474" ht="12.75">
      <c r="D474" s="143"/>
    </row>
    <row r="475" ht="12.75">
      <c r="D475" s="143"/>
    </row>
    <row r="476" ht="12.75">
      <c r="D476" s="143"/>
    </row>
    <row r="477" ht="12.75">
      <c r="D477" s="143"/>
    </row>
    <row r="478" ht="12.75">
      <c r="D478" s="143"/>
    </row>
    <row r="479" ht="12.75">
      <c r="D479" s="143"/>
    </row>
    <row r="480" ht="12.75">
      <c r="D480" s="143"/>
    </row>
    <row r="481" ht="12.75">
      <c r="D481" s="143"/>
    </row>
    <row r="482" ht="12.75">
      <c r="D482" s="143"/>
    </row>
    <row r="483" ht="12.75">
      <c r="D483" s="143"/>
    </row>
    <row r="484" ht="12.75">
      <c r="D484" s="143"/>
    </row>
    <row r="485" ht="12.75">
      <c r="D485" s="143"/>
    </row>
    <row r="486" ht="12.75">
      <c r="D486" s="143"/>
    </row>
    <row r="487" ht="12.75">
      <c r="D487" s="143"/>
    </row>
    <row r="488" ht="12.75">
      <c r="D488" s="143"/>
    </row>
    <row r="489" ht="12.75">
      <c r="D489" s="143"/>
    </row>
    <row r="490" ht="12.75">
      <c r="D490" s="143"/>
    </row>
    <row r="491" ht="12.75">
      <c r="D491" s="143"/>
    </row>
    <row r="492" ht="12.75">
      <c r="D492" s="143"/>
    </row>
    <row r="493" ht="12.75">
      <c r="D493" s="143"/>
    </row>
    <row r="494" ht="12.75">
      <c r="D494" s="143"/>
    </row>
    <row r="495" ht="12.75">
      <c r="D495" s="143"/>
    </row>
    <row r="496" ht="12.75">
      <c r="D496" s="143"/>
    </row>
    <row r="497" ht="12.75">
      <c r="D497" s="143"/>
    </row>
    <row r="498" ht="12.75">
      <c r="D498" s="143"/>
    </row>
    <row r="499" ht="12.75">
      <c r="D499" s="143"/>
    </row>
    <row r="500" ht="12.75">
      <c r="D500" s="143"/>
    </row>
    <row r="501" ht="12.75">
      <c r="D501" s="143"/>
    </row>
    <row r="502" ht="12.75">
      <c r="D502" s="143"/>
    </row>
    <row r="503" ht="12.75">
      <c r="D503" s="143"/>
    </row>
    <row r="504" ht="12.75">
      <c r="D504" s="143"/>
    </row>
    <row r="505" ht="12.75">
      <c r="D505" s="143"/>
    </row>
    <row r="506" ht="12.75">
      <c r="D506" s="143"/>
    </row>
    <row r="507" ht="12.75">
      <c r="D507" s="143"/>
    </row>
    <row r="508" ht="12.75">
      <c r="D508" s="143"/>
    </row>
    <row r="509" ht="12.75">
      <c r="D509" s="143"/>
    </row>
    <row r="510" ht="12.75">
      <c r="D510" s="143"/>
    </row>
    <row r="511" ht="12.75">
      <c r="D511" s="143"/>
    </row>
    <row r="512" ht="12.75">
      <c r="D512" s="143"/>
    </row>
    <row r="513" ht="12.75">
      <c r="D513" s="143"/>
    </row>
    <row r="514" ht="12.75">
      <c r="D514" s="143"/>
    </row>
    <row r="515" ht="12.75">
      <c r="D515" s="143"/>
    </row>
    <row r="516" ht="12.75">
      <c r="D516" s="143"/>
    </row>
    <row r="517" ht="12.75">
      <c r="D517" s="143"/>
    </row>
    <row r="518" ht="12.75">
      <c r="D518" s="143"/>
    </row>
    <row r="519" ht="12.75">
      <c r="D519" s="143"/>
    </row>
    <row r="520" ht="12.75">
      <c r="D520" s="143"/>
    </row>
    <row r="521" ht="12.75">
      <c r="D521" s="143"/>
    </row>
    <row r="522" ht="12.75">
      <c r="D522" s="143"/>
    </row>
    <row r="523" ht="12.75">
      <c r="D523" s="143"/>
    </row>
    <row r="524" ht="12.75">
      <c r="D524" s="143"/>
    </row>
    <row r="525" ht="12.75">
      <c r="D525" s="143"/>
    </row>
    <row r="526" ht="12.75">
      <c r="D526" s="143"/>
    </row>
    <row r="527" ht="12.75">
      <c r="D527" s="143"/>
    </row>
    <row r="528" ht="12.75">
      <c r="D528" s="143"/>
    </row>
    <row r="529" ht="12.75">
      <c r="D529" s="143"/>
    </row>
    <row r="530" ht="12.75">
      <c r="D530" s="143"/>
    </row>
    <row r="531" ht="12.75">
      <c r="D531" s="143"/>
    </row>
    <row r="532" ht="12.75">
      <c r="D532" s="143"/>
    </row>
    <row r="533" ht="12.75">
      <c r="D533" s="143"/>
    </row>
    <row r="534" ht="12.75">
      <c r="D534" s="143"/>
    </row>
    <row r="535" ht="12.75">
      <c r="D535" s="143"/>
    </row>
    <row r="536" ht="12.75">
      <c r="D536" s="143"/>
    </row>
    <row r="537" ht="12.75">
      <c r="D537" s="143"/>
    </row>
    <row r="538" ht="12.75">
      <c r="D538" s="143"/>
    </row>
    <row r="539" ht="12.75">
      <c r="D539" s="143"/>
    </row>
    <row r="540" ht="12.75">
      <c r="D540" s="143"/>
    </row>
    <row r="541" ht="12.75">
      <c r="D541" s="143"/>
    </row>
    <row r="542" ht="12.75">
      <c r="D542" s="143"/>
    </row>
    <row r="543" ht="12.75">
      <c r="D543" s="143"/>
    </row>
    <row r="544" ht="12.75">
      <c r="D544" s="143"/>
    </row>
    <row r="545" ht="12.75">
      <c r="D545" s="143"/>
    </row>
    <row r="546" ht="12.75">
      <c r="D546" s="143"/>
    </row>
    <row r="547" ht="12.75">
      <c r="D547" s="143"/>
    </row>
    <row r="548" ht="12.75">
      <c r="D548" s="143"/>
    </row>
    <row r="549" ht="12.75">
      <c r="D549" s="143"/>
    </row>
    <row r="550" ht="12.75">
      <c r="D550" s="143"/>
    </row>
    <row r="551" ht="12.75">
      <c r="D551" s="143"/>
    </row>
    <row r="552" ht="12.75">
      <c r="D552" s="143"/>
    </row>
    <row r="553" ht="12.75">
      <c r="D553" s="143"/>
    </row>
    <row r="554" ht="12.75">
      <c r="D554" s="143"/>
    </row>
    <row r="555" ht="12.75">
      <c r="D555" s="143"/>
    </row>
    <row r="556" ht="12.75">
      <c r="D556" s="143"/>
    </row>
    <row r="557" ht="12.75">
      <c r="D557" s="143"/>
    </row>
    <row r="558" ht="12.75">
      <c r="D558" s="143"/>
    </row>
    <row r="559" ht="12.75">
      <c r="D559" s="143"/>
    </row>
    <row r="560" ht="12.75">
      <c r="D560" s="143"/>
    </row>
    <row r="561" ht="12.75">
      <c r="D561" s="143"/>
    </row>
    <row r="562" ht="12.75">
      <c r="D562" s="143"/>
    </row>
    <row r="563" ht="12.75">
      <c r="D563" s="143"/>
    </row>
    <row r="564" ht="12.75">
      <c r="D564" s="143"/>
    </row>
    <row r="565" ht="12.75">
      <c r="D565" s="143"/>
    </row>
    <row r="566" ht="12.75">
      <c r="D566" s="143"/>
    </row>
    <row r="567" ht="12.75">
      <c r="D567" s="143"/>
    </row>
    <row r="568" ht="12.75">
      <c r="D568" s="143"/>
    </row>
    <row r="569" ht="12.75">
      <c r="D569" s="143"/>
    </row>
    <row r="570" ht="12.75">
      <c r="D570" s="143"/>
    </row>
    <row r="571" ht="12.75">
      <c r="D571" s="143"/>
    </row>
    <row r="572" ht="12.75">
      <c r="D572" s="143"/>
    </row>
    <row r="573" ht="12.75">
      <c r="D573" s="143"/>
    </row>
    <row r="574" ht="12.75">
      <c r="D574" s="143"/>
    </row>
    <row r="575" ht="12.75">
      <c r="D575" s="143"/>
    </row>
    <row r="576" ht="12.75">
      <c r="D576" s="143"/>
    </row>
    <row r="577" ht="12.75">
      <c r="D577" s="143"/>
    </row>
    <row r="578" ht="12.75">
      <c r="D578" s="143"/>
    </row>
    <row r="579" ht="12.75">
      <c r="D579" s="143"/>
    </row>
    <row r="580" ht="12.75">
      <c r="D580" s="143"/>
    </row>
    <row r="581" ht="12.75">
      <c r="D581" s="143"/>
    </row>
    <row r="582" ht="12.75">
      <c r="D582" s="143"/>
    </row>
    <row r="583" ht="12.75">
      <c r="D583" s="143"/>
    </row>
    <row r="584" ht="12.75">
      <c r="D584" s="143"/>
    </row>
    <row r="585" ht="12.75">
      <c r="D585" s="143"/>
    </row>
    <row r="586" ht="12.75">
      <c r="D586" s="143"/>
    </row>
    <row r="587" ht="12.75">
      <c r="D587" s="143"/>
    </row>
    <row r="588" ht="12.75">
      <c r="D588" s="143"/>
    </row>
    <row r="589" ht="12.75">
      <c r="D589" s="143"/>
    </row>
    <row r="590" ht="12.75">
      <c r="D590" s="143"/>
    </row>
    <row r="591" ht="12.75">
      <c r="D591" s="143"/>
    </row>
    <row r="592" ht="12.75">
      <c r="D592" s="143"/>
    </row>
    <row r="593" ht="12.75">
      <c r="D593" s="143"/>
    </row>
    <row r="594" ht="12.75">
      <c r="D594" s="143"/>
    </row>
    <row r="595" ht="12.75">
      <c r="D595" s="143"/>
    </row>
    <row r="596" ht="12.75">
      <c r="D596" s="143"/>
    </row>
    <row r="597" ht="12.75">
      <c r="D597" s="143"/>
    </row>
    <row r="598" ht="12.75">
      <c r="D598" s="143"/>
    </row>
    <row r="599" ht="12.75">
      <c r="D599" s="143"/>
    </row>
    <row r="600" ht="12.75">
      <c r="D600" s="143"/>
    </row>
    <row r="601" ht="12.75">
      <c r="D601" s="143"/>
    </row>
    <row r="602" ht="12.75">
      <c r="D602" s="143"/>
    </row>
    <row r="603" ht="12.75">
      <c r="D603" s="143"/>
    </row>
    <row r="604" ht="12.75">
      <c r="D604" s="143"/>
    </row>
    <row r="605" ht="12.75">
      <c r="D605" s="143"/>
    </row>
    <row r="606" ht="12.75">
      <c r="D606" s="143"/>
    </row>
    <row r="607" ht="12.75">
      <c r="D607" s="143"/>
    </row>
    <row r="608" ht="12.75">
      <c r="D608" s="143"/>
    </row>
    <row r="609" ht="12.75">
      <c r="D609" s="143"/>
    </row>
    <row r="610" ht="12.75">
      <c r="D610" s="143"/>
    </row>
    <row r="611" ht="12.75">
      <c r="D611" s="143"/>
    </row>
    <row r="612" ht="12.75">
      <c r="D612" s="143"/>
    </row>
    <row r="613" ht="12.75">
      <c r="D613" s="143"/>
    </row>
    <row r="614" ht="12.75">
      <c r="D614" s="143"/>
    </row>
    <row r="615" ht="12.75">
      <c r="D615" s="143"/>
    </row>
    <row r="616" ht="12.75">
      <c r="D616" s="143"/>
    </row>
    <row r="617" ht="12.75">
      <c r="D617" s="143"/>
    </row>
    <row r="618" ht="12.75">
      <c r="D618" s="143"/>
    </row>
    <row r="619" ht="12.75">
      <c r="D619" s="143"/>
    </row>
    <row r="620" ht="12.75">
      <c r="D620" s="143"/>
    </row>
    <row r="621" ht="12.75">
      <c r="D621" s="143"/>
    </row>
    <row r="622" ht="12.75">
      <c r="D622" s="143"/>
    </row>
    <row r="623" ht="12.75">
      <c r="D623" s="143"/>
    </row>
    <row r="624" ht="12.75">
      <c r="D624" s="143"/>
    </row>
    <row r="625" ht="12.75">
      <c r="D625" s="143"/>
    </row>
    <row r="626" ht="12.75">
      <c r="D626" s="143"/>
    </row>
    <row r="627" ht="12.75">
      <c r="D627" s="143"/>
    </row>
    <row r="628" ht="12.75">
      <c r="D628" s="143"/>
    </row>
    <row r="629" ht="12.75">
      <c r="D629" s="143"/>
    </row>
    <row r="630" ht="12.75">
      <c r="D630" s="143"/>
    </row>
    <row r="631" ht="12.75">
      <c r="D631" s="143"/>
    </row>
    <row r="632" ht="12.75">
      <c r="D632" s="143"/>
    </row>
    <row r="633" ht="12.75">
      <c r="D633" s="143"/>
    </row>
    <row r="634" ht="12.75">
      <c r="D634" s="143"/>
    </row>
    <row r="635" ht="12.75">
      <c r="D635" s="143"/>
    </row>
    <row r="636" ht="12.75">
      <c r="D636" s="143"/>
    </row>
    <row r="637" ht="12.75">
      <c r="D637" s="143"/>
    </row>
    <row r="638" ht="12.75">
      <c r="D638" s="143"/>
    </row>
    <row r="639" ht="12.75">
      <c r="D639" s="143"/>
    </row>
    <row r="640" ht="12.75">
      <c r="D640" s="143"/>
    </row>
    <row r="641" ht="12.75">
      <c r="D641" s="143"/>
    </row>
    <row r="642" ht="12.75">
      <c r="D642" s="143"/>
    </row>
    <row r="643" ht="12.75">
      <c r="D643" s="143"/>
    </row>
    <row r="644" ht="12.75">
      <c r="D644" s="143"/>
    </row>
    <row r="645" ht="12.75">
      <c r="D645" s="143"/>
    </row>
    <row r="646" ht="12.75">
      <c r="D646" s="143"/>
    </row>
    <row r="647" ht="12.75">
      <c r="D647" s="143"/>
    </row>
    <row r="648" ht="12.75">
      <c r="D648" s="143"/>
    </row>
    <row r="649" ht="12.75">
      <c r="D649" s="143"/>
    </row>
    <row r="650" ht="12.75">
      <c r="D650" s="143"/>
    </row>
    <row r="651" ht="12.75">
      <c r="D651" s="143"/>
    </row>
    <row r="652" ht="12.75">
      <c r="D652" s="143"/>
    </row>
    <row r="653" ht="12.75">
      <c r="D653" s="143"/>
    </row>
    <row r="654" ht="12.75">
      <c r="D654" s="143"/>
    </row>
    <row r="655" ht="12.75">
      <c r="D655" s="143"/>
    </row>
    <row r="656" ht="12.75">
      <c r="D656" s="143"/>
    </row>
    <row r="657" ht="12.75">
      <c r="D657" s="143"/>
    </row>
    <row r="658" ht="12.75">
      <c r="D658" s="143"/>
    </row>
    <row r="659" ht="12.75">
      <c r="D659" s="143"/>
    </row>
    <row r="660" ht="12.75">
      <c r="D660" s="143"/>
    </row>
    <row r="661" ht="12.75">
      <c r="D661" s="143"/>
    </row>
    <row r="662" ht="12.75">
      <c r="D662" s="143"/>
    </row>
    <row r="663" ht="12.75">
      <c r="D663" s="143"/>
    </row>
    <row r="664" ht="12.75">
      <c r="D664" s="143"/>
    </row>
    <row r="665" ht="12.75">
      <c r="D665" s="143"/>
    </row>
    <row r="666" ht="12.75">
      <c r="D666" s="143"/>
    </row>
    <row r="667" ht="12.75">
      <c r="D667" s="143"/>
    </row>
    <row r="668" ht="12.75">
      <c r="D668" s="143"/>
    </row>
    <row r="669" ht="12.75">
      <c r="D669" s="143"/>
    </row>
    <row r="670" ht="12.75">
      <c r="D670" s="143"/>
    </row>
    <row r="671" ht="12.75">
      <c r="D671" s="143"/>
    </row>
    <row r="672" ht="12.75">
      <c r="D672" s="143"/>
    </row>
    <row r="673" ht="12.75">
      <c r="D673" s="143"/>
    </row>
    <row r="674" ht="12.75">
      <c r="D674" s="143"/>
    </row>
    <row r="675" ht="12.75">
      <c r="D675" s="143"/>
    </row>
    <row r="676" ht="12.75">
      <c r="D676" s="143"/>
    </row>
    <row r="677" ht="12.75">
      <c r="D677" s="143"/>
    </row>
    <row r="678" ht="12.75">
      <c r="D678" s="143"/>
    </row>
    <row r="679" ht="12.75">
      <c r="D679" s="143"/>
    </row>
    <row r="680" ht="12.75">
      <c r="D680" s="143"/>
    </row>
    <row r="681" ht="12.75">
      <c r="D681" s="143"/>
    </row>
    <row r="682" ht="12.75">
      <c r="D682" s="143"/>
    </row>
    <row r="683" ht="12.75">
      <c r="D683" s="143"/>
    </row>
    <row r="684" ht="12.75">
      <c r="D684" s="143"/>
    </row>
    <row r="685" ht="12.75">
      <c r="D685" s="143"/>
    </row>
    <row r="686" ht="12.75">
      <c r="D686" s="143"/>
    </row>
    <row r="687" ht="12.75">
      <c r="D687" s="143"/>
    </row>
    <row r="688" ht="12.75">
      <c r="D688" s="143"/>
    </row>
    <row r="689" ht="12.75">
      <c r="D689" s="143"/>
    </row>
    <row r="690" ht="12.75">
      <c r="D690" s="143"/>
    </row>
    <row r="691" ht="12.75">
      <c r="D691" s="143"/>
    </row>
    <row r="692" ht="12.75">
      <c r="D692" s="143"/>
    </row>
    <row r="693" ht="12.75">
      <c r="D693" s="143"/>
    </row>
    <row r="694" ht="12.75">
      <c r="D694" s="143"/>
    </row>
    <row r="695" ht="12.75">
      <c r="D695" s="143"/>
    </row>
    <row r="696" ht="12.75">
      <c r="D696" s="143"/>
    </row>
    <row r="697" ht="12.75">
      <c r="D697" s="143"/>
    </row>
    <row r="698" ht="12.75">
      <c r="D698" s="143"/>
    </row>
    <row r="699" ht="12.75">
      <c r="D699" s="143"/>
    </row>
    <row r="700" ht="12.75">
      <c r="D700" s="143"/>
    </row>
    <row r="701" ht="12.75">
      <c r="D701" s="143"/>
    </row>
    <row r="702" ht="12.75">
      <c r="D702" s="143"/>
    </row>
    <row r="703" ht="12.75">
      <c r="D703" s="143"/>
    </row>
    <row r="704" ht="12.75">
      <c r="D704" s="143"/>
    </row>
    <row r="705" ht="12.75">
      <c r="D705" s="143"/>
    </row>
    <row r="706" ht="12.75">
      <c r="D706" s="143"/>
    </row>
    <row r="707" ht="12.75">
      <c r="D707" s="143"/>
    </row>
    <row r="708" ht="12.75">
      <c r="D708" s="143"/>
    </row>
    <row r="709" ht="12.75">
      <c r="D709" s="143"/>
    </row>
    <row r="710" ht="12.75">
      <c r="D710" s="143"/>
    </row>
    <row r="711" ht="12.75">
      <c r="D711" s="143"/>
    </row>
    <row r="712" ht="12.75">
      <c r="D712" s="143"/>
    </row>
    <row r="713" ht="12.75">
      <c r="D713" s="143"/>
    </row>
    <row r="714" ht="12.75">
      <c r="D714" s="143"/>
    </row>
    <row r="715" ht="12.75">
      <c r="D715" s="143"/>
    </row>
    <row r="716" ht="12.75">
      <c r="D716" s="143"/>
    </row>
    <row r="717" ht="12.75">
      <c r="D717" s="143"/>
    </row>
    <row r="718" ht="12.75">
      <c r="D718" s="143"/>
    </row>
    <row r="719" ht="12.75">
      <c r="D719" s="143"/>
    </row>
    <row r="720" ht="12.75">
      <c r="D720" s="143"/>
    </row>
    <row r="721" ht="12.75">
      <c r="D721" s="143"/>
    </row>
    <row r="722" ht="12.75">
      <c r="D722" s="143"/>
    </row>
    <row r="723" ht="12.75">
      <c r="D723" s="143"/>
    </row>
    <row r="724" ht="12.75">
      <c r="D724" s="143"/>
    </row>
    <row r="725" ht="12.75">
      <c r="D725" s="143"/>
    </row>
    <row r="726" ht="12.75">
      <c r="D726" s="143"/>
    </row>
    <row r="727" ht="12.75">
      <c r="D727" s="143"/>
    </row>
    <row r="728" ht="12.75">
      <c r="D728" s="143"/>
    </row>
    <row r="729" ht="12.75">
      <c r="D729" s="143"/>
    </row>
    <row r="730" ht="12.75">
      <c r="D730" s="143"/>
    </row>
    <row r="731" ht="12.75">
      <c r="D731" s="143"/>
    </row>
    <row r="732" ht="12.75">
      <c r="D732" s="143"/>
    </row>
    <row r="733" ht="12.75">
      <c r="D733" s="143"/>
    </row>
    <row r="734" ht="12.75">
      <c r="D734" s="143"/>
    </row>
    <row r="735" ht="12.75">
      <c r="D735" s="143"/>
    </row>
    <row r="736" ht="12.75">
      <c r="D736" s="143"/>
    </row>
    <row r="737" ht="12.75">
      <c r="D737" s="143"/>
    </row>
    <row r="738" ht="12.75">
      <c r="D738" s="143"/>
    </row>
    <row r="739" ht="12.75">
      <c r="D739" s="143"/>
    </row>
    <row r="740" ht="12.75">
      <c r="D740" s="143"/>
    </row>
    <row r="741" ht="12.75">
      <c r="D741" s="143"/>
    </row>
    <row r="742" ht="12.75">
      <c r="D742" s="143"/>
    </row>
    <row r="743" ht="12.75">
      <c r="D743" s="143"/>
    </row>
    <row r="744" ht="12.75">
      <c r="D744" s="143"/>
    </row>
    <row r="745" ht="12.75">
      <c r="D745" s="143"/>
    </row>
    <row r="746" ht="12.75">
      <c r="D746" s="143"/>
    </row>
    <row r="747" ht="12.75">
      <c r="D747" s="143"/>
    </row>
    <row r="748" ht="12.75">
      <c r="D748" s="143"/>
    </row>
    <row r="749" ht="12.75">
      <c r="D749" s="143"/>
    </row>
    <row r="750" ht="12.75">
      <c r="D750" s="143"/>
    </row>
    <row r="751" ht="12.75">
      <c r="D751" s="143"/>
    </row>
    <row r="752" ht="12.75">
      <c r="D752" s="143"/>
    </row>
    <row r="753" ht="12.75">
      <c r="D753" s="143"/>
    </row>
    <row r="754" ht="12.75">
      <c r="D754" s="143"/>
    </row>
    <row r="755" ht="12.75">
      <c r="D755" s="143"/>
    </row>
    <row r="756" ht="12.75">
      <c r="D756" s="143"/>
    </row>
    <row r="757" ht="12.75">
      <c r="D757" s="143"/>
    </row>
    <row r="758" ht="12.75">
      <c r="D758" s="143"/>
    </row>
    <row r="759" ht="12.75">
      <c r="D759" s="143"/>
    </row>
    <row r="760" ht="12.75">
      <c r="D760" s="143"/>
    </row>
    <row r="761" ht="12.75">
      <c r="D761" s="143"/>
    </row>
    <row r="762" ht="12.75">
      <c r="D762" s="143"/>
    </row>
    <row r="763" ht="12.75">
      <c r="D763" s="143"/>
    </row>
    <row r="764" ht="12.75">
      <c r="D764" s="143"/>
    </row>
    <row r="765" ht="12.75">
      <c r="D765" s="143"/>
    </row>
    <row r="766" ht="12.75">
      <c r="D766" s="143"/>
    </row>
    <row r="767" ht="12.75">
      <c r="D767" s="143"/>
    </row>
    <row r="768" ht="12.75">
      <c r="D768" s="143"/>
    </row>
    <row r="769" ht="12.75">
      <c r="D769" s="143"/>
    </row>
    <row r="770" ht="12.75">
      <c r="D770" s="143"/>
    </row>
    <row r="771" ht="12.75">
      <c r="D771" s="143"/>
    </row>
    <row r="772" ht="12.75">
      <c r="D772" s="143"/>
    </row>
    <row r="773" ht="12.75">
      <c r="D773" s="143"/>
    </row>
    <row r="774" ht="12.75">
      <c r="D774" s="143"/>
    </row>
    <row r="775" ht="12.75">
      <c r="D775" s="143"/>
    </row>
    <row r="776" ht="12.75">
      <c r="D776" s="143"/>
    </row>
    <row r="777" ht="12.75">
      <c r="D777" s="143"/>
    </row>
    <row r="778" ht="12.75">
      <c r="D778" s="143"/>
    </row>
    <row r="779" ht="12.75">
      <c r="D779" s="143"/>
    </row>
    <row r="780" ht="12.75">
      <c r="D780" s="143"/>
    </row>
    <row r="781" ht="12.75">
      <c r="D781" s="143"/>
    </row>
    <row r="782" ht="12.75">
      <c r="D782" s="143"/>
    </row>
    <row r="783" ht="12.75">
      <c r="D783" s="143"/>
    </row>
    <row r="784" ht="12.75">
      <c r="D784" s="143"/>
    </row>
    <row r="785" ht="12.75">
      <c r="D785" s="143"/>
    </row>
    <row r="786" ht="12.75">
      <c r="D786" s="143"/>
    </row>
    <row r="787" ht="12.75">
      <c r="D787" s="143"/>
    </row>
    <row r="788" ht="12.75">
      <c r="D788" s="143"/>
    </row>
    <row r="789" ht="12.75">
      <c r="D789" s="143"/>
    </row>
    <row r="790" ht="12.75">
      <c r="D790" s="143"/>
    </row>
    <row r="791" ht="12.75">
      <c r="D791" s="143"/>
    </row>
    <row r="792" ht="12.75">
      <c r="D792" s="143"/>
    </row>
    <row r="793" ht="12.75">
      <c r="D793" s="143"/>
    </row>
    <row r="794" ht="12.75">
      <c r="D794" s="143"/>
    </row>
    <row r="795" ht="12.75">
      <c r="D795" s="143"/>
    </row>
    <row r="796" ht="12.75">
      <c r="D796" s="143"/>
    </row>
    <row r="797" ht="12.75">
      <c r="D797" s="143"/>
    </row>
    <row r="798" ht="12.75">
      <c r="D798" s="143"/>
    </row>
    <row r="799" ht="12.75">
      <c r="D799" s="143"/>
    </row>
    <row r="800" ht="12.75">
      <c r="D800" s="143"/>
    </row>
    <row r="801" ht="12.75">
      <c r="D801" s="143"/>
    </row>
    <row r="802" ht="12.75">
      <c r="D802" s="143"/>
    </row>
    <row r="803" ht="12.75">
      <c r="D803" s="143"/>
    </row>
    <row r="804" ht="12.75">
      <c r="D804" s="143"/>
    </row>
    <row r="805" ht="12.75">
      <c r="D805" s="143"/>
    </row>
    <row r="806" ht="12.75">
      <c r="D806" s="143"/>
    </row>
    <row r="807" ht="12.75">
      <c r="D807" s="143"/>
    </row>
    <row r="808" ht="12.75">
      <c r="D808" s="143"/>
    </row>
    <row r="809" ht="12.75">
      <c r="D809" s="143"/>
    </row>
    <row r="810" ht="12.75">
      <c r="D810" s="143"/>
    </row>
    <row r="811" ht="12.75">
      <c r="D811" s="143"/>
    </row>
    <row r="812" ht="12.75">
      <c r="D812" s="143"/>
    </row>
    <row r="813" ht="12.75">
      <c r="D813" s="143"/>
    </row>
    <row r="814" ht="12.75">
      <c r="D814" s="143"/>
    </row>
    <row r="815" ht="12.75">
      <c r="D815" s="143"/>
    </row>
    <row r="816" ht="12.75">
      <c r="D816" s="143"/>
    </row>
    <row r="817" ht="12.75">
      <c r="D817" s="143"/>
    </row>
    <row r="818" ht="12.75">
      <c r="D818" s="143"/>
    </row>
    <row r="819" ht="12.75">
      <c r="D819" s="143"/>
    </row>
    <row r="820" ht="12.75">
      <c r="D820" s="143"/>
    </row>
    <row r="821" ht="12.75">
      <c r="D821" s="143"/>
    </row>
    <row r="822" ht="12.75">
      <c r="D822" s="143"/>
    </row>
    <row r="823" ht="12.75">
      <c r="D823" s="143"/>
    </row>
    <row r="824" ht="12.75">
      <c r="D824" s="143"/>
    </row>
    <row r="825" ht="12.75">
      <c r="D825" s="143"/>
    </row>
    <row r="826" ht="12.75">
      <c r="D826" s="143"/>
    </row>
    <row r="827" ht="12.75">
      <c r="D827" s="143"/>
    </row>
    <row r="828" ht="12.75">
      <c r="D828" s="143"/>
    </row>
    <row r="829" ht="12.75">
      <c r="D829" s="143"/>
    </row>
    <row r="830" ht="12.75">
      <c r="D830" s="143"/>
    </row>
    <row r="831" ht="12.75">
      <c r="D831" s="143"/>
    </row>
    <row r="832" ht="12.75">
      <c r="D832" s="143"/>
    </row>
    <row r="833" ht="12.75">
      <c r="D833" s="143"/>
    </row>
    <row r="834" ht="12.75">
      <c r="D834" s="143"/>
    </row>
    <row r="835" ht="12.75">
      <c r="D835" s="143"/>
    </row>
    <row r="836" ht="12.75">
      <c r="D836" s="143"/>
    </row>
    <row r="837" ht="12.75">
      <c r="D837" s="143"/>
    </row>
    <row r="838" ht="12.75">
      <c r="D838" s="143"/>
    </row>
    <row r="839" ht="12.75">
      <c r="D839" s="143"/>
    </row>
    <row r="840" ht="12.75">
      <c r="D840" s="143"/>
    </row>
    <row r="841" ht="12.75">
      <c r="D841" s="143"/>
    </row>
    <row r="842" ht="12.75">
      <c r="D842" s="143"/>
    </row>
    <row r="843" ht="12.75">
      <c r="D843" s="143"/>
    </row>
    <row r="844" ht="12.75">
      <c r="D844" s="143"/>
    </row>
    <row r="845" ht="12.75">
      <c r="D845" s="143"/>
    </row>
    <row r="846" ht="12.75">
      <c r="D846" s="143"/>
    </row>
    <row r="847" ht="12.75">
      <c r="D847" s="143"/>
    </row>
    <row r="848" ht="12.75">
      <c r="D848" s="143"/>
    </row>
    <row r="849" ht="12.75">
      <c r="D849" s="143"/>
    </row>
    <row r="850" ht="12.75">
      <c r="D850" s="143"/>
    </row>
    <row r="851" ht="12.75">
      <c r="D851" s="143"/>
    </row>
    <row r="852" ht="12.75">
      <c r="D852" s="143"/>
    </row>
    <row r="853" ht="12.75">
      <c r="D853" s="143"/>
    </row>
    <row r="854" ht="12.75">
      <c r="D854" s="143"/>
    </row>
    <row r="855" ht="12.75">
      <c r="D855" s="143"/>
    </row>
    <row r="856" ht="12.75">
      <c r="D856" s="143"/>
    </row>
    <row r="857" ht="12.75">
      <c r="D857" s="143"/>
    </row>
    <row r="858" ht="12.75">
      <c r="D858" s="143"/>
    </row>
    <row r="859" ht="12.75">
      <c r="D859" s="143"/>
    </row>
    <row r="860" ht="12.75">
      <c r="D860" s="143"/>
    </row>
    <row r="861" ht="12.75">
      <c r="D861" s="143"/>
    </row>
    <row r="862" ht="12.75">
      <c r="D862" s="143"/>
    </row>
    <row r="863" ht="12.75">
      <c r="D863" s="143"/>
    </row>
    <row r="864" ht="12.75">
      <c r="D864" s="143"/>
    </row>
    <row r="865" ht="12.75">
      <c r="D865" s="143"/>
    </row>
    <row r="866" ht="12.75">
      <c r="D866" s="143"/>
    </row>
    <row r="867" ht="12.75">
      <c r="D867" s="143"/>
    </row>
    <row r="868" ht="12.75">
      <c r="D868" s="143"/>
    </row>
    <row r="869" ht="12.75">
      <c r="D869" s="143"/>
    </row>
    <row r="870" ht="12.75">
      <c r="D870" s="143"/>
    </row>
    <row r="871" ht="12.75">
      <c r="D871" s="143"/>
    </row>
    <row r="872" ht="12.75">
      <c r="D872" s="143"/>
    </row>
    <row r="873" ht="12.75">
      <c r="D873" s="143"/>
    </row>
    <row r="874" ht="12.75">
      <c r="D874" s="143"/>
    </row>
    <row r="875" ht="12.75">
      <c r="D875" s="143"/>
    </row>
    <row r="876" ht="12.75">
      <c r="D876" s="143"/>
    </row>
    <row r="877" ht="12.75">
      <c r="D877" s="143"/>
    </row>
    <row r="878" ht="12.75">
      <c r="D878" s="143"/>
    </row>
    <row r="879" ht="12.75">
      <c r="D879" s="143"/>
    </row>
    <row r="880" ht="12.75">
      <c r="D880" s="143"/>
    </row>
    <row r="881" ht="12.75">
      <c r="D881" s="143"/>
    </row>
    <row r="882" ht="12.75">
      <c r="D882" s="143"/>
    </row>
    <row r="883" ht="12.75">
      <c r="D883" s="143"/>
    </row>
    <row r="884" ht="12.75">
      <c r="D884" s="143"/>
    </row>
    <row r="885" ht="12.75">
      <c r="D885" s="143"/>
    </row>
    <row r="886" ht="12.75">
      <c r="D886" s="143"/>
    </row>
    <row r="887" ht="12.75">
      <c r="D887" s="143"/>
    </row>
    <row r="888" ht="12.75">
      <c r="D888" s="143"/>
    </row>
    <row r="889" ht="12.75">
      <c r="D889" s="143"/>
    </row>
    <row r="890" ht="12.75">
      <c r="D890" s="143"/>
    </row>
    <row r="891" ht="12.75">
      <c r="D891" s="143"/>
    </row>
    <row r="892" ht="12.75">
      <c r="D892" s="143"/>
    </row>
    <row r="893" ht="12.75">
      <c r="D893" s="143"/>
    </row>
    <row r="894" ht="12.75">
      <c r="D894" s="143"/>
    </row>
    <row r="895" ht="12.75">
      <c r="D895" s="143"/>
    </row>
    <row r="896" ht="12.75">
      <c r="D896" s="143"/>
    </row>
    <row r="897" ht="12.75">
      <c r="D897" s="143"/>
    </row>
    <row r="898" ht="12.75">
      <c r="D898" s="143"/>
    </row>
    <row r="899" ht="12.75">
      <c r="D899" s="143"/>
    </row>
    <row r="900" ht="12.75">
      <c r="D900" s="143"/>
    </row>
    <row r="901" ht="12.75">
      <c r="D901" s="143"/>
    </row>
    <row r="902" ht="12.75">
      <c r="D902" s="143"/>
    </row>
    <row r="903" ht="12.75">
      <c r="D903" s="143"/>
    </row>
    <row r="904" ht="12.75">
      <c r="D904" s="143"/>
    </row>
    <row r="905" ht="12.75">
      <c r="D905" s="143"/>
    </row>
    <row r="906" ht="12.75">
      <c r="D906" s="143"/>
    </row>
    <row r="907" ht="12.75">
      <c r="D907" s="143"/>
    </row>
    <row r="908" ht="12.75">
      <c r="D908" s="143"/>
    </row>
    <row r="909" ht="12.75">
      <c r="D909" s="143"/>
    </row>
    <row r="910" ht="12.75">
      <c r="D910" s="143"/>
    </row>
    <row r="911" ht="12.75">
      <c r="D911" s="143"/>
    </row>
    <row r="912" ht="12.75">
      <c r="D912" s="143"/>
    </row>
    <row r="913" ht="12.75">
      <c r="D913" s="143"/>
    </row>
    <row r="914" ht="12.75">
      <c r="D914" s="143"/>
    </row>
    <row r="915" ht="12.75">
      <c r="D915" s="143"/>
    </row>
    <row r="916" ht="12.75">
      <c r="D916" s="143"/>
    </row>
    <row r="917" ht="12.75">
      <c r="D917" s="143"/>
    </row>
    <row r="918" ht="12.75">
      <c r="D918" s="143"/>
    </row>
    <row r="919" ht="12.75">
      <c r="D919" s="143"/>
    </row>
    <row r="920" ht="12.75">
      <c r="D920" s="143"/>
    </row>
    <row r="921" ht="12.75">
      <c r="D921" s="143"/>
    </row>
    <row r="922" ht="12.75">
      <c r="D922" s="143"/>
    </row>
    <row r="923" ht="12.75">
      <c r="D923" s="143"/>
    </row>
    <row r="924" ht="12.75">
      <c r="D924" s="143"/>
    </row>
    <row r="925" ht="12.75">
      <c r="D925" s="143"/>
    </row>
    <row r="926" ht="12.75">
      <c r="D926" s="143"/>
    </row>
    <row r="927" ht="12.75">
      <c r="D927" s="143"/>
    </row>
    <row r="928" ht="12.75">
      <c r="D928" s="143"/>
    </row>
    <row r="929" ht="12.75">
      <c r="D929" s="143"/>
    </row>
    <row r="930" ht="12.75">
      <c r="D930" s="143"/>
    </row>
    <row r="931" ht="12.75">
      <c r="D931" s="143"/>
    </row>
    <row r="932" ht="12.75">
      <c r="D932" s="143"/>
    </row>
    <row r="933" ht="12.75">
      <c r="D933" s="143"/>
    </row>
    <row r="934" ht="12.75">
      <c r="D934" s="143"/>
    </row>
    <row r="935" ht="12.75">
      <c r="D935" s="143"/>
    </row>
    <row r="936" ht="12.75">
      <c r="D936" s="143"/>
    </row>
    <row r="937" ht="12.75">
      <c r="D937" s="143"/>
    </row>
    <row r="938" ht="12.75">
      <c r="D938" s="143"/>
    </row>
    <row r="939" ht="12.75">
      <c r="D939" s="143"/>
    </row>
    <row r="940" ht="12.75">
      <c r="D940" s="143"/>
    </row>
    <row r="941" ht="12.75">
      <c r="D941" s="143"/>
    </row>
    <row r="942" ht="12.75">
      <c r="D942" s="143"/>
    </row>
    <row r="943" ht="12.75">
      <c r="D943" s="143"/>
    </row>
    <row r="944" ht="12.75">
      <c r="D944" s="143"/>
    </row>
    <row r="945" ht="12.75">
      <c r="D945" s="143"/>
    </row>
    <row r="946" ht="12.75">
      <c r="D946" s="143"/>
    </row>
    <row r="947" ht="12.75">
      <c r="D947" s="143"/>
    </row>
    <row r="948" ht="12.75">
      <c r="D948" s="143"/>
    </row>
    <row r="949" ht="12.75">
      <c r="D949" s="143"/>
    </row>
    <row r="950" ht="12.75">
      <c r="D950" s="143"/>
    </row>
    <row r="951" ht="12.75">
      <c r="D951" s="143"/>
    </row>
    <row r="952" ht="12.75">
      <c r="D952" s="143"/>
    </row>
    <row r="953" ht="12.75">
      <c r="D953" s="143"/>
    </row>
    <row r="954" ht="12.75">
      <c r="D954" s="143"/>
    </row>
    <row r="955" ht="12.75">
      <c r="D955" s="143"/>
    </row>
    <row r="956" ht="12.75">
      <c r="D956" s="143"/>
    </row>
    <row r="957" ht="12.75">
      <c r="D957" s="143"/>
    </row>
    <row r="958" ht="12.75">
      <c r="D958" s="143"/>
    </row>
    <row r="959" ht="12.75">
      <c r="D959" s="143"/>
    </row>
    <row r="960" ht="12.75">
      <c r="D960" s="143"/>
    </row>
    <row r="961" ht="12.75">
      <c r="D961" s="143"/>
    </row>
    <row r="962" ht="12.75">
      <c r="D962" s="143"/>
    </row>
    <row r="963" ht="12.75">
      <c r="D963" s="143"/>
    </row>
    <row r="964" ht="12.75">
      <c r="D964" s="143"/>
    </row>
    <row r="965" ht="12.75">
      <c r="D965" s="143"/>
    </row>
    <row r="966" ht="12.75">
      <c r="D966" s="143"/>
    </row>
    <row r="967" ht="12.75">
      <c r="D967" s="143"/>
    </row>
    <row r="968" ht="12.75">
      <c r="D968" s="143"/>
    </row>
    <row r="969" ht="12.75">
      <c r="D969" s="143"/>
    </row>
    <row r="970" ht="12.75">
      <c r="D970" s="143"/>
    </row>
    <row r="971" ht="12.75">
      <c r="D971" s="143"/>
    </row>
    <row r="972" ht="12.75">
      <c r="D972" s="143"/>
    </row>
    <row r="973" ht="12.75">
      <c r="D973" s="143"/>
    </row>
    <row r="974" ht="12.75">
      <c r="D974" s="143"/>
    </row>
    <row r="975" ht="12.75">
      <c r="D975" s="143"/>
    </row>
    <row r="976" ht="12.75">
      <c r="D976" s="143"/>
    </row>
    <row r="977" ht="12.75">
      <c r="D977" s="143"/>
    </row>
    <row r="978" ht="12.75">
      <c r="D978" s="143"/>
    </row>
    <row r="979" ht="12.75">
      <c r="D979" s="143"/>
    </row>
    <row r="980" ht="12.75">
      <c r="D980" s="143"/>
    </row>
    <row r="981" ht="12.75">
      <c r="D981" s="143"/>
    </row>
    <row r="982" ht="12.75">
      <c r="D982" s="143"/>
    </row>
    <row r="983" ht="12.75">
      <c r="D983" s="143"/>
    </row>
    <row r="984" ht="12.75">
      <c r="D984" s="143"/>
    </row>
    <row r="985" ht="12.75">
      <c r="D985" s="143"/>
    </row>
    <row r="986" ht="12.75">
      <c r="D986" s="143"/>
    </row>
    <row r="987" ht="12.75">
      <c r="D987" s="143"/>
    </row>
    <row r="988" ht="12.75">
      <c r="D988" s="143"/>
    </row>
    <row r="989" ht="12.75">
      <c r="D989" s="143"/>
    </row>
    <row r="990" ht="12.75">
      <c r="D990" s="143"/>
    </row>
    <row r="991" ht="12.75">
      <c r="D991" s="143"/>
    </row>
    <row r="992" ht="12.75">
      <c r="D992" s="143"/>
    </row>
    <row r="993" ht="12.75">
      <c r="D993" s="143"/>
    </row>
    <row r="994" ht="12.75">
      <c r="D994" s="143"/>
    </row>
    <row r="995" ht="12.75">
      <c r="D995" s="143"/>
    </row>
    <row r="996" ht="12.75">
      <c r="D996" s="143"/>
    </row>
    <row r="997" ht="12.75">
      <c r="D997" s="143"/>
    </row>
    <row r="998" ht="12.75">
      <c r="D998" s="143"/>
    </row>
    <row r="999" ht="12.75">
      <c r="D999" s="143"/>
    </row>
    <row r="1000" ht="12.75">
      <c r="D1000" s="143"/>
    </row>
    <row r="1001" ht="12.75">
      <c r="D1001" s="143"/>
    </row>
    <row r="1002" ht="12.75">
      <c r="D1002" s="143"/>
    </row>
    <row r="1003" ht="12.75">
      <c r="D1003" s="143"/>
    </row>
    <row r="1004" ht="12.75">
      <c r="D1004" s="143"/>
    </row>
    <row r="1005" ht="12.75">
      <c r="D1005" s="143"/>
    </row>
    <row r="1006" ht="12.75">
      <c r="D1006" s="143"/>
    </row>
    <row r="1007" ht="12.75">
      <c r="D1007" s="143"/>
    </row>
    <row r="1008" ht="12.75">
      <c r="D1008" s="143"/>
    </row>
    <row r="1009" ht="12.75">
      <c r="D1009" s="143"/>
    </row>
    <row r="1010" ht="12.75">
      <c r="D1010" s="143"/>
    </row>
    <row r="1011" ht="12.75">
      <c r="D1011" s="143"/>
    </row>
    <row r="1012" ht="12.75">
      <c r="D1012" s="143"/>
    </row>
    <row r="1013" ht="12.75">
      <c r="D1013" s="143"/>
    </row>
    <row r="1014" ht="12.75">
      <c r="D1014" s="143"/>
    </row>
    <row r="1015" ht="12.75">
      <c r="D1015" s="143"/>
    </row>
    <row r="1016" ht="12.75">
      <c r="D1016" s="143"/>
    </row>
    <row r="1017" ht="12.75">
      <c r="D1017" s="143"/>
    </row>
    <row r="1018" ht="12.75">
      <c r="D1018" s="143"/>
    </row>
    <row r="1019" ht="12.75">
      <c r="D1019" s="143"/>
    </row>
    <row r="1020" ht="12.75">
      <c r="D1020" s="143"/>
    </row>
    <row r="1021" ht="12.75">
      <c r="D1021" s="143"/>
    </row>
    <row r="1022" ht="12.75">
      <c r="D1022" s="143"/>
    </row>
    <row r="1023" ht="12.75">
      <c r="D1023" s="143"/>
    </row>
    <row r="1024" ht="12.75">
      <c r="D1024" s="143"/>
    </row>
    <row r="1025" ht="12.75">
      <c r="D1025" s="143"/>
    </row>
    <row r="1026" ht="12.75">
      <c r="D1026" s="143"/>
    </row>
    <row r="1027" ht="12.75">
      <c r="D1027" s="143"/>
    </row>
    <row r="1028" ht="12.75">
      <c r="D1028" s="143"/>
    </row>
    <row r="1029" ht="12.75">
      <c r="D1029" s="143"/>
    </row>
    <row r="1030" ht="12.75">
      <c r="D1030" s="143"/>
    </row>
    <row r="1031" ht="12.75">
      <c r="D1031" s="143"/>
    </row>
    <row r="1032" ht="12.75">
      <c r="D1032" s="143"/>
    </row>
    <row r="1033" ht="12.75">
      <c r="D1033" s="143"/>
    </row>
    <row r="1034" ht="12.75">
      <c r="D1034" s="143"/>
    </row>
    <row r="1035" ht="12.75">
      <c r="D1035" s="143"/>
    </row>
    <row r="1036" ht="12.75">
      <c r="D1036" s="143"/>
    </row>
    <row r="1037" ht="12.75">
      <c r="D1037" s="143"/>
    </row>
    <row r="1038" ht="12.75">
      <c r="D1038" s="143"/>
    </row>
    <row r="1039" ht="12.75">
      <c r="D1039" s="143"/>
    </row>
    <row r="1040" ht="12.75">
      <c r="D1040" s="143"/>
    </row>
    <row r="1041" ht="12.75">
      <c r="D1041" s="143"/>
    </row>
    <row r="1042" ht="12.75">
      <c r="D1042" s="143"/>
    </row>
    <row r="1043" ht="12.75">
      <c r="D1043" s="143"/>
    </row>
    <row r="1044" ht="12.75">
      <c r="D1044" s="143"/>
    </row>
    <row r="1045" ht="12.75">
      <c r="D1045" s="143"/>
    </row>
    <row r="1046" ht="12.75">
      <c r="D1046" s="143"/>
    </row>
    <row r="1047" ht="12.75">
      <c r="D1047" s="143"/>
    </row>
    <row r="1048" ht="12.75">
      <c r="D1048" s="143"/>
    </row>
    <row r="1049" ht="12.75">
      <c r="D1049" s="143"/>
    </row>
    <row r="1050" ht="12.75">
      <c r="D1050" s="143"/>
    </row>
    <row r="1051" ht="12.75">
      <c r="D1051" s="143"/>
    </row>
    <row r="1052" ht="12.75">
      <c r="D1052" s="143"/>
    </row>
    <row r="1053" ht="12.75">
      <c r="D1053" s="143"/>
    </row>
    <row r="1054" ht="12.75">
      <c r="D1054" s="143"/>
    </row>
    <row r="1055" ht="12.75">
      <c r="D1055" s="143"/>
    </row>
    <row r="1056" ht="12.75">
      <c r="D1056" s="143"/>
    </row>
    <row r="1057" ht="12.75">
      <c r="D1057" s="143"/>
    </row>
    <row r="1058" ht="12.75">
      <c r="D1058" s="143"/>
    </row>
    <row r="1059" ht="12.75">
      <c r="D1059" s="143"/>
    </row>
    <row r="1060" ht="12.75">
      <c r="D1060" s="143"/>
    </row>
    <row r="1061" ht="12.75">
      <c r="D1061" s="143"/>
    </row>
    <row r="1062" ht="12.75">
      <c r="D1062" s="143"/>
    </row>
    <row r="1063" ht="12.75">
      <c r="D1063" s="143"/>
    </row>
    <row r="1064" ht="12.75">
      <c r="D1064" s="143"/>
    </row>
    <row r="1065" ht="12.75">
      <c r="D1065" s="143"/>
    </row>
    <row r="1066" ht="12.75">
      <c r="D1066" s="143"/>
    </row>
    <row r="1067" ht="12.75">
      <c r="D1067" s="143"/>
    </row>
    <row r="1068" ht="12.75">
      <c r="D1068" s="143"/>
    </row>
    <row r="1069" ht="12.75">
      <c r="D1069" s="143"/>
    </row>
    <row r="1070" ht="12.75">
      <c r="D1070" s="143"/>
    </row>
    <row r="1071" ht="12.75">
      <c r="D1071" s="143"/>
    </row>
    <row r="1072" ht="12.75">
      <c r="D1072" s="143"/>
    </row>
    <row r="1073" ht="12.75">
      <c r="D1073" s="143"/>
    </row>
    <row r="1074" ht="12.75">
      <c r="D1074" s="143"/>
    </row>
    <row r="1075" ht="12.75">
      <c r="D1075" s="143"/>
    </row>
    <row r="1076" ht="12.75">
      <c r="D1076" s="143"/>
    </row>
    <row r="1077" ht="12.75">
      <c r="D1077" s="143"/>
    </row>
    <row r="1078" ht="12.75">
      <c r="D1078" s="143"/>
    </row>
    <row r="1079" ht="12.75">
      <c r="D1079" s="143"/>
    </row>
    <row r="1080" ht="12.75">
      <c r="D1080" s="143"/>
    </row>
    <row r="1081" ht="12.75">
      <c r="D1081" s="143"/>
    </row>
    <row r="1082" ht="12.75">
      <c r="D1082" s="143"/>
    </row>
    <row r="1083" ht="12.75">
      <c r="D1083" s="143"/>
    </row>
    <row r="1084" ht="12.75">
      <c r="D1084" s="143"/>
    </row>
    <row r="1085" ht="12.75">
      <c r="D1085" s="143"/>
    </row>
    <row r="1086" ht="12.75">
      <c r="D1086" s="143"/>
    </row>
    <row r="1087" ht="12.75">
      <c r="D1087" s="143"/>
    </row>
    <row r="1088" ht="12.75">
      <c r="D1088" s="143"/>
    </row>
    <row r="1089" ht="12.75">
      <c r="D1089" s="143"/>
    </row>
    <row r="1090" ht="12.75">
      <c r="D1090" s="143"/>
    </row>
    <row r="1091" ht="12.75">
      <c r="D1091" s="143"/>
    </row>
    <row r="1092" ht="12.75">
      <c r="D1092" s="143"/>
    </row>
    <row r="1093" ht="12.75">
      <c r="D1093" s="143"/>
    </row>
    <row r="1094" ht="12.75">
      <c r="D1094" s="143"/>
    </row>
    <row r="1095" ht="12.75">
      <c r="D1095" s="143"/>
    </row>
    <row r="1096" ht="12.75">
      <c r="D1096" s="143"/>
    </row>
    <row r="1097" ht="12.75">
      <c r="D1097" s="143"/>
    </row>
    <row r="1098" ht="12.75">
      <c r="D1098" s="143"/>
    </row>
    <row r="1099" ht="12.75">
      <c r="D1099" s="143"/>
    </row>
    <row r="1100" ht="12.75">
      <c r="D1100" s="143"/>
    </row>
    <row r="1101" ht="12.75">
      <c r="D1101" s="143"/>
    </row>
    <row r="1102" ht="12.75">
      <c r="D1102" s="143"/>
    </row>
    <row r="1103" ht="12.75">
      <c r="D1103" s="143"/>
    </row>
    <row r="1104" ht="12.75">
      <c r="D1104" s="143"/>
    </row>
    <row r="1105" ht="12.75">
      <c r="D1105" s="143"/>
    </row>
    <row r="1106" ht="12.75">
      <c r="D1106" s="143"/>
    </row>
    <row r="1107" ht="12.75">
      <c r="D1107" s="143"/>
    </row>
    <row r="1108" ht="12.75">
      <c r="D1108" s="143"/>
    </row>
    <row r="1109" ht="12.75">
      <c r="D1109" s="143"/>
    </row>
    <row r="1110" ht="12.75">
      <c r="D1110" s="143"/>
    </row>
    <row r="1111" ht="12.75">
      <c r="D1111" s="143"/>
    </row>
    <row r="1112" ht="12.75">
      <c r="D1112" s="143"/>
    </row>
    <row r="1113" ht="12.75">
      <c r="D1113" s="143"/>
    </row>
    <row r="1114" ht="12.75">
      <c r="D1114" s="143"/>
    </row>
    <row r="1115" ht="12.75">
      <c r="D1115" s="143"/>
    </row>
    <row r="1116" ht="12.75">
      <c r="D1116" s="143"/>
    </row>
    <row r="1117" ht="12.75">
      <c r="D1117" s="143"/>
    </row>
    <row r="1118" ht="12.75">
      <c r="D1118" s="143"/>
    </row>
    <row r="1119" ht="12.75">
      <c r="D1119" s="143"/>
    </row>
    <row r="1120" ht="12.75">
      <c r="D1120" s="143"/>
    </row>
    <row r="1121" ht="12.75">
      <c r="D1121" s="143"/>
    </row>
    <row r="1122" ht="12.75">
      <c r="D1122" s="143"/>
    </row>
    <row r="1123" ht="12.75">
      <c r="D1123" s="143"/>
    </row>
    <row r="1124" ht="12.75">
      <c r="D1124" s="143"/>
    </row>
    <row r="1125" ht="12.75">
      <c r="D1125" s="143"/>
    </row>
    <row r="1126" ht="12.75">
      <c r="D1126" s="143"/>
    </row>
    <row r="1127" ht="12.75">
      <c r="D1127" s="143"/>
    </row>
    <row r="1128" ht="12.75">
      <c r="D1128" s="143"/>
    </row>
    <row r="1129" ht="12.75">
      <c r="D1129" s="143"/>
    </row>
    <row r="1130" ht="12.75">
      <c r="D1130" s="143"/>
    </row>
    <row r="1131" ht="12.75">
      <c r="D1131" s="143"/>
    </row>
    <row r="1132" ht="12.75">
      <c r="D1132" s="143"/>
    </row>
    <row r="1133" ht="12.75">
      <c r="D1133" s="143"/>
    </row>
    <row r="1134" ht="12.75">
      <c r="D1134" s="143"/>
    </row>
    <row r="1135" ht="12.75">
      <c r="D1135" s="143"/>
    </row>
    <row r="1136" ht="12.75">
      <c r="D1136" s="143"/>
    </row>
    <row r="1137" ht="12.75">
      <c r="D1137" s="143"/>
    </row>
    <row r="1138" ht="12.75">
      <c r="D1138" s="143"/>
    </row>
    <row r="1139" ht="12.75">
      <c r="D1139" s="143"/>
    </row>
    <row r="1140" ht="12.75">
      <c r="D1140" s="143"/>
    </row>
    <row r="1141" ht="12.75">
      <c r="D1141" s="143"/>
    </row>
    <row r="1142" ht="12.75">
      <c r="D1142" s="143"/>
    </row>
    <row r="1143" ht="12.75">
      <c r="D1143" s="143"/>
    </row>
    <row r="1144" ht="12.75">
      <c r="D1144" s="143"/>
    </row>
    <row r="1145" ht="12.75">
      <c r="D1145" s="143"/>
    </row>
    <row r="1146" ht="12.75">
      <c r="D1146" s="143"/>
    </row>
    <row r="1147" ht="12.75">
      <c r="D1147" s="143"/>
    </row>
    <row r="1148" ht="12.75">
      <c r="D1148" s="143"/>
    </row>
    <row r="1149" ht="12.75">
      <c r="D1149" s="143"/>
    </row>
    <row r="1150" ht="12.75">
      <c r="D1150" s="143"/>
    </row>
    <row r="1151" ht="12.75">
      <c r="D1151" s="143"/>
    </row>
    <row r="1152" ht="12.75">
      <c r="D1152" s="143"/>
    </row>
    <row r="1153" ht="12.75">
      <c r="D1153" s="143"/>
    </row>
    <row r="1154" ht="12.75">
      <c r="D1154" s="143"/>
    </row>
    <row r="1155" ht="12.75">
      <c r="D1155" s="143"/>
    </row>
    <row r="1156" ht="12.75">
      <c r="D1156" s="143"/>
    </row>
    <row r="1157" ht="12.75">
      <c r="D1157" s="143"/>
    </row>
    <row r="1158" ht="12.75">
      <c r="D1158" s="143"/>
    </row>
    <row r="1159" ht="12.75">
      <c r="D1159" s="143"/>
    </row>
    <row r="1160" ht="12.75">
      <c r="D1160" s="143"/>
    </row>
    <row r="1161" ht="12.75">
      <c r="D1161" s="143"/>
    </row>
    <row r="1162" ht="12.75">
      <c r="D1162" s="143"/>
    </row>
    <row r="1163" ht="12.75">
      <c r="D1163" s="143"/>
    </row>
    <row r="1164" ht="12.75">
      <c r="D1164" s="143"/>
    </row>
    <row r="1165" ht="12.75">
      <c r="D1165" s="143"/>
    </row>
    <row r="1166" ht="12.75">
      <c r="D1166" s="143"/>
    </row>
    <row r="1167" ht="12.75">
      <c r="D1167" s="143"/>
    </row>
    <row r="1168" ht="12.75">
      <c r="D1168" s="143"/>
    </row>
    <row r="1169" ht="12.75">
      <c r="D1169" s="143"/>
    </row>
    <row r="1170" ht="12.75">
      <c r="D1170" s="143"/>
    </row>
    <row r="1171" ht="12.75">
      <c r="D1171" s="143"/>
    </row>
    <row r="1172" ht="12.75">
      <c r="D1172" s="143"/>
    </row>
    <row r="1173" ht="12.75">
      <c r="D1173" s="143"/>
    </row>
    <row r="1174" ht="12.75">
      <c r="D1174" s="143"/>
    </row>
    <row r="1175" ht="12.75">
      <c r="D1175" s="143"/>
    </row>
    <row r="1176" ht="12.75">
      <c r="D1176" s="143"/>
    </row>
    <row r="1177" ht="12.75">
      <c r="D1177" s="143"/>
    </row>
    <row r="1178" ht="12.75">
      <c r="D1178" s="143"/>
    </row>
    <row r="1179" ht="12.75">
      <c r="D1179" s="143"/>
    </row>
    <row r="1180" ht="12.75">
      <c r="D1180" s="143"/>
    </row>
    <row r="1181" ht="12.75">
      <c r="D1181" s="143"/>
    </row>
    <row r="1182" ht="12.75">
      <c r="D1182" s="143"/>
    </row>
    <row r="1183" ht="12.75">
      <c r="D1183" s="143"/>
    </row>
    <row r="1184" ht="12.75">
      <c r="D1184" s="143"/>
    </row>
    <row r="1185" ht="12.75">
      <c r="D1185" s="143"/>
    </row>
    <row r="1186" ht="12.75">
      <c r="D1186" s="143"/>
    </row>
    <row r="1187" ht="12.75">
      <c r="D1187" s="143"/>
    </row>
    <row r="1188" ht="12.75">
      <c r="D1188" s="143"/>
    </row>
    <row r="1189" ht="12.75">
      <c r="D1189" s="143"/>
    </row>
    <row r="1190" ht="12.75">
      <c r="D1190" s="143"/>
    </row>
    <row r="1191" ht="12.75">
      <c r="D1191" s="143"/>
    </row>
    <row r="1192" ht="12.75">
      <c r="D1192" s="143"/>
    </row>
    <row r="1193" ht="12.75">
      <c r="D1193" s="143"/>
    </row>
    <row r="1194" ht="12.75">
      <c r="D1194" s="143"/>
    </row>
    <row r="1195" ht="12.75">
      <c r="D1195" s="143"/>
    </row>
    <row r="1196" ht="12.75">
      <c r="D1196" s="143"/>
    </row>
    <row r="1197" ht="12.75">
      <c r="D1197" s="143"/>
    </row>
    <row r="1198" ht="12.75">
      <c r="D1198" s="143"/>
    </row>
    <row r="1199" ht="12.75">
      <c r="D1199" s="143"/>
    </row>
    <row r="1200" ht="12.75">
      <c r="D1200" s="143"/>
    </row>
    <row r="1201" ht="12.75">
      <c r="D1201" s="143"/>
    </row>
    <row r="1202" ht="12.75">
      <c r="D1202" s="143"/>
    </row>
    <row r="1203" ht="12.75">
      <c r="D1203" s="143"/>
    </row>
    <row r="1204" ht="12.75">
      <c r="D1204" s="143"/>
    </row>
    <row r="1205" ht="12.75">
      <c r="D1205" s="143"/>
    </row>
    <row r="1206" ht="12.75">
      <c r="D1206" s="143"/>
    </row>
    <row r="1207" ht="12.75">
      <c r="D1207" s="143"/>
    </row>
    <row r="1208" ht="12.75">
      <c r="D1208" s="143"/>
    </row>
    <row r="1209" ht="12.75">
      <c r="D1209" s="143"/>
    </row>
    <row r="1210" ht="12.75">
      <c r="D1210" s="143"/>
    </row>
    <row r="1211" ht="12.75">
      <c r="D1211" s="143"/>
    </row>
    <row r="1212" ht="12.75">
      <c r="D1212" s="143"/>
    </row>
    <row r="1213" ht="12.75">
      <c r="D1213" s="143"/>
    </row>
    <row r="1214" ht="12.75">
      <c r="D1214" s="143"/>
    </row>
    <row r="1215" ht="12.75">
      <c r="D1215" s="143"/>
    </row>
    <row r="1216" ht="12.75">
      <c r="D1216" s="143"/>
    </row>
    <row r="1217" ht="12.75">
      <c r="D1217" s="143"/>
    </row>
    <row r="1218" ht="12.75">
      <c r="D1218" s="143"/>
    </row>
    <row r="1219" ht="12.75">
      <c r="D1219" s="143"/>
    </row>
    <row r="1220" ht="12.75">
      <c r="D1220" s="143"/>
    </row>
    <row r="1221" ht="12.75">
      <c r="D1221" s="143"/>
    </row>
    <row r="1222" ht="12.75">
      <c r="D1222" s="143"/>
    </row>
    <row r="1223" ht="12.75">
      <c r="D1223" s="143"/>
    </row>
    <row r="1224" ht="12.75">
      <c r="D1224" s="143"/>
    </row>
    <row r="1225" ht="12.75">
      <c r="D1225" s="143"/>
    </row>
    <row r="1226" ht="12.75">
      <c r="D1226" s="143"/>
    </row>
    <row r="1227" ht="12.75">
      <c r="D1227" s="143"/>
    </row>
    <row r="1228" ht="12.75">
      <c r="D1228" s="143"/>
    </row>
    <row r="1229" ht="12.75">
      <c r="D1229" s="143"/>
    </row>
    <row r="1230" ht="12.75">
      <c r="D1230" s="143"/>
    </row>
    <row r="1231" ht="12.75">
      <c r="D1231" s="143"/>
    </row>
    <row r="1232" ht="12.75">
      <c r="D1232" s="143"/>
    </row>
    <row r="1233" ht="12.75">
      <c r="D1233" s="143"/>
    </row>
    <row r="1234" ht="12.75">
      <c r="D1234" s="143"/>
    </row>
    <row r="1235" ht="12.75">
      <c r="D1235" s="143"/>
    </row>
    <row r="1236" ht="12.75">
      <c r="D1236" s="143"/>
    </row>
    <row r="1237" ht="12.75">
      <c r="D1237" s="143"/>
    </row>
    <row r="1238" ht="12.75">
      <c r="D1238" s="143"/>
    </row>
    <row r="1239" ht="12.75">
      <c r="D1239" s="143"/>
    </row>
    <row r="1240" ht="12.75">
      <c r="D1240" s="143"/>
    </row>
    <row r="1241" ht="12.75">
      <c r="D1241" s="143"/>
    </row>
    <row r="1242" ht="12.75">
      <c r="D1242" s="143"/>
    </row>
    <row r="1243" ht="12.75">
      <c r="D1243" s="143"/>
    </row>
    <row r="1244" ht="12.75">
      <c r="D1244" s="143"/>
    </row>
    <row r="1245" ht="12.75">
      <c r="D1245" s="143"/>
    </row>
    <row r="1246" ht="12.75">
      <c r="D1246" s="143"/>
    </row>
    <row r="1247" ht="12.75">
      <c r="D1247" s="143"/>
    </row>
    <row r="1248" ht="12.75">
      <c r="D1248" s="143"/>
    </row>
    <row r="1249" ht="12.75">
      <c r="D1249" s="143"/>
    </row>
    <row r="1250" ht="12.75">
      <c r="D1250" s="143"/>
    </row>
    <row r="1251" ht="12.75">
      <c r="D1251" s="143"/>
    </row>
    <row r="1252" ht="12.75">
      <c r="D1252" s="143"/>
    </row>
    <row r="1253" ht="12.75">
      <c r="D1253" s="143"/>
    </row>
    <row r="1254" ht="12.75">
      <c r="D1254" s="143"/>
    </row>
    <row r="1255" ht="12.75">
      <c r="D1255" s="143"/>
    </row>
    <row r="1256" ht="12.75">
      <c r="D1256" s="143"/>
    </row>
    <row r="1257" ht="12.75">
      <c r="D1257" s="143"/>
    </row>
    <row r="1258" ht="12.75">
      <c r="D1258" s="143"/>
    </row>
    <row r="1259" ht="12.75">
      <c r="D1259" s="143"/>
    </row>
    <row r="1260" ht="12.75">
      <c r="D1260" s="143"/>
    </row>
    <row r="1261" ht="12.75">
      <c r="D1261" s="143"/>
    </row>
    <row r="1262" ht="12.75">
      <c r="D1262" s="143"/>
    </row>
    <row r="1263" ht="12.75">
      <c r="D1263" s="143"/>
    </row>
    <row r="1264" ht="12.75">
      <c r="D1264" s="143"/>
    </row>
    <row r="1265" ht="12.75">
      <c r="D1265" s="143"/>
    </row>
    <row r="1266" ht="12.75">
      <c r="D1266" s="143"/>
    </row>
    <row r="1267" ht="12.75">
      <c r="D1267" s="143"/>
    </row>
    <row r="1268" ht="12.75">
      <c r="D1268" s="143"/>
    </row>
    <row r="1269" ht="12.75">
      <c r="D1269" s="143"/>
    </row>
    <row r="1270" ht="12.75">
      <c r="D1270" s="143"/>
    </row>
    <row r="1271" ht="12.75">
      <c r="D1271" s="143"/>
    </row>
    <row r="1272" ht="12.75">
      <c r="D1272" s="143"/>
    </row>
    <row r="1273" ht="12.75">
      <c r="D1273" s="143"/>
    </row>
    <row r="1274" ht="12.75">
      <c r="D1274" s="143"/>
    </row>
    <row r="1275" ht="12.75">
      <c r="D1275" s="143"/>
    </row>
    <row r="1276" ht="12.75">
      <c r="D1276" s="143"/>
    </row>
    <row r="1277" ht="12.75">
      <c r="D1277" s="143"/>
    </row>
    <row r="1278" ht="12.75">
      <c r="D1278" s="143"/>
    </row>
    <row r="1279" ht="12.75">
      <c r="D1279" s="143"/>
    </row>
    <row r="1280" ht="12.75">
      <c r="D1280" s="143"/>
    </row>
    <row r="1281" ht="12.75">
      <c r="D1281" s="143"/>
    </row>
    <row r="1282" ht="12.75">
      <c r="D1282" s="143"/>
    </row>
    <row r="1283" ht="12.75">
      <c r="D1283" s="143"/>
    </row>
    <row r="1284" ht="12.75">
      <c r="D1284" s="143"/>
    </row>
    <row r="1285" ht="12.75">
      <c r="D1285" s="143"/>
    </row>
    <row r="1286" ht="12.75">
      <c r="D1286" s="143"/>
    </row>
    <row r="1287" ht="12.75">
      <c r="D1287" s="143"/>
    </row>
    <row r="1288" ht="12.75">
      <c r="D1288" s="143"/>
    </row>
    <row r="1289" ht="12.75">
      <c r="D1289" s="143"/>
    </row>
    <row r="1290" ht="12.75">
      <c r="D1290" s="143"/>
    </row>
    <row r="1291" ht="12.75">
      <c r="D1291" s="143"/>
    </row>
    <row r="1292" ht="12.75">
      <c r="D1292" s="143"/>
    </row>
    <row r="1293" ht="12.75">
      <c r="D1293" s="143"/>
    </row>
    <row r="1294" ht="12.75">
      <c r="D1294" s="143"/>
    </row>
    <row r="1295" ht="12.75">
      <c r="D1295" s="143"/>
    </row>
    <row r="1296" ht="12.75">
      <c r="D1296" s="143"/>
    </row>
    <row r="1297" ht="12.75">
      <c r="D1297" s="143"/>
    </row>
    <row r="1298" ht="12.75">
      <c r="D1298" s="143"/>
    </row>
    <row r="1299" ht="12.75">
      <c r="D1299" s="143"/>
    </row>
    <row r="1300" ht="12.75">
      <c r="D1300" s="143"/>
    </row>
    <row r="1301" ht="12.75">
      <c r="D1301" s="143"/>
    </row>
    <row r="1302" ht="12.75">
      <c r="D1302" s="143"/>
    </row>
    <row r="1303" ht="12.75">
      <c r="D1303" s="143"/>
    </row>
    <row r="1304" ht="12.75">
      <c r="D1304" s="143"/>
    </row>
    <row r="1305" ht="12.75">
      <c r="D1305" s="143"/>
    </row>
    <row r="1306" ht="12.75">
      <c r="D1306" s="143"/>
    </row>
    <row r="1307" ht="12.75">
      <c r="D1307" s="143"/>
    </row>
    <row r="1308" ht="12.75">
      <c r="D1308" s="143"/>
    </row>
    <row r="1309" ht="12.75">
      <c r="D1309" s="143"/>
    </row>
    <row r="1310" ht="12.75">
      <c r="D1310" s="143"/>
    </row>
    <row r="1311" ht="12.75">
      <c r="D1311" s="143"/>
    </row>
    <row r="1312" ht="12.75">
      <c r="D1312" s="143"/>
    </row>
    <row r="1313" ht="12.75">
      <c r="D1313" s="143"/>
    </row>
    <row r="1314" ht="12.75">
      <c r="D1314" s="143"/>
    </row>
    <row r="1315" ht="12.75">
      <c r="D1315" s="143"/>
    </row>
    <row r="1316" ht="12.75">
      <c r="D1316" s="143"/>
    </row>
    <row r="1317" ht="12.75">
      <c r="D1317" s="143"/>
    </row>
    <row r="1318" ht="12.75">
      <c r="D1318" s="143"/>
    </row>
    <row r="1319" ht="12.75">
      <c r="D1319" s="143"/>
    </row>
    <row r="1320" ht="12.75">
      <c r="D1320" s="143"/>
    </row>
    <row r="1321" ht="12.75">
      <c r="D1321" s="143"/>
    </row>
    <row r="1322" ht="12.75">
      <c r="D1322" s="143"/>
    </row>
    <row r="1323" ht="12.75">
      <c r="D1323" s="143"/>
    </row>
    <row r="1324" ht="12.75">
      <c r="D1324" s="143"/>
    </row>
    <row r="1325" ht="12.75">
      <c r="D1325" s="143"/>
    </row>
    <row r="1326" ht="12.75">
      <c r="D1326" s="143"/>
    </row>
    <row r="1327" ht="12.75">
      <c r="D1327" s="143"/>
    </row>
    <row r="1328" ht="12.75">
      <c r="D1328" s="143"/>
    </row>
    <row r="1329" ht="12.75">
      <c r="D1329" s="143"/>
    </row>
    <row r="1330" ht="12.75">
      <c r="D1330" s="143"/>
    </row>
    <row r="1331" ht="12.75">
      <c r="D1331" s="143"/>
    </row>
    <row r="1332" ht="12.75">
      <c r="D1332" s="143"/>
    </row>
    <row r="1333" ht="12.75">
      <c r="D1333" s="143"/>
    </row>
    <row r="1334" ht="12.75">
      <c r="D1334" s="143"/>
    </row>
    <row r="1335" ht="12.75">
      <c r="D1335" s="143"/>
    </row>
    <row r="1336" ht="12.75">
      <c r="D1336" s="143"/>
    </row>
    <row r="1337" ht="12.75">
      <c r="D1337" s="143"/>
    </row>
    <row r="1338" ht="12.75">
      <c r="D1338" s="143"/>
    </row>
    <row r="1339" ht="12.75">
      <c r="D1339" s="143"/>
    </row>
    <row r="1340" ht="12.75">
      <c r="D1340" s="143"/>
    </row>
    <row r="1341" ht="12.75">
      <c r="D1341" s="143"/>
    </row>
    <row r="1342" ht="12.75">
      <c r="D1342" s="143"/>
    </row>
    <row r="1343" ht="12.75">
      <c r="D1343" s="143"/>
    </row>
    <row r="1344" ht="12.75">
      <c r="D1344" s="143"/>
    </row>
    <row r="1345" ht="12.75">
      <c r="D1345" s="143"/>
    </row>
    <row r="1346" ht="12.75">
      <c r="D1346" s="143"/>
    </row>
    <row r="1347" ht="12.75">
      <c r="D1347" s="143"/>
    </row>
    <row r="1348" ht="12.75">
      <c r="D1348" s="143"/>
    </row>
    <row r="1349" ht="12.75">
      <c r="D1349" s="143"/>
    </row>
    <row r="1350" ht="12.75">
      <c r="D1350" s="143"/>
    </row>
    <row r="1351" ht="12.75">
      <c r="D1351" s="143"/>
    </row>
    <row r="1352" ht="12.75">
      <c r="D1352" s="143"/>
    </row>
    <row r="1353" ht="12.75">
      <c r="D1353" s="143"/>
    </row>
    <row r="1354" ht="12.75">
      <c r="D1354" s="143"/>
    </row>
    <row r="1355" ht="12.75">
      <c r="D1355" s="143"/>
    </row>
    <row r="1356" ht="12.75">
      <c r="D1356" s="143"/>
    </row>
    <row r="1357" ht="12.75">
      <c r="D1357" s="143"/>
    </row>
    <row r="1358" ht="12.75">
      <c r="D1358" s="143"/>
    </row>
    <row r="1359" ht="12.75">
      <c r="D1359" s="143"/>
    </row>
    <row r="1360" ht="12.75">
      <c r="D1360" s="143"/>
    </row>
    <row r="1361" ht="12.75">
      <c r="D1361" s="143"/>
    </row>
    <row r="1362" ht="12.75">
      <c r="D1362" s="143"/>
    </row>
    <row r="1363" ht="12.75">
      <c r="D1363" s="143"/>
    </row>
    <row r="1364" ht="12.75">
      <c r="D1364" s="143"/>
    </row>
    <row r="1365" ht="12.75">
      <c r="D1365" s="143"/>
    </row>
    <row r="1366" ht="12.75">
      <c r="D1366" s="143"/>
    </row>
    <row r="1367" ht="12.75">
      <c r="D1367" s="143"/>
    </row>
    <row r="1368" ht="12.75">
      <c r="D1368" s="143"/>
    </row>
    <row r="1369" ht="12.75">
      <c r="D1369" s="143"/>
    </row>
    <row r="1370" ht="12.75">
      <c r="D1370" s="143"/>
    </row>
    <row r="1371" ht="12.75">
      <c r="D1371" s="143"/>
    </row>
    <row r="1372" ht="12.75">
      <c r="D1372" s="143"/>
    </row>
    <row r="1373" ht="12.75">
      <c r="D1373" s="143"/>
    </row>
    <row r="1374" ht="12.75">
      <c r="D1374" s="143"/>
    </row>
    <row r="1375" ht="12.75">
      <c r="D1375" s="143"/>
    </row>
    <row r="1376" ht="12.75">
      <c r="D1376" s="143"/>
    </row>
    <row r="1377" ht="12.75">
      <c r="D1377" s="143"/>
    </row>
    <row r="1378" ht="12.75">
      <c r="D1378" s="143"/>
    </row>
    <row r="1379" ht="12.75">
      <c r="D1379" s="143"/>
    </row>
    <row r="1380" ht="12.75">
      <c r="D1380" s="143"/>
    </row>
    <row r="1381" ht="12.75">
      <c r="D1381" s="143"/>
    </row>
    <row r="1382" ht="12.75">
      <c r="D1382" s="143"/>
    </row>
    <row r="1383" ht="12.75">
      <c r="D1383" s="143"/>
    </row>
    <row r="1384" ht="12.75">
      <c r="D1384" s="143"/>
    </row>
    <row r="1385" ht="12.75">
      <c r="D1385" s="143"/>
    </row>
    <row r="1386" ht="12.75">
      <c r="D1386" s="143"/>
    </row>
    <row r="1387" ht="12.75">
      <c r="D1387" s="143"/>
    </row>
    <row r="1388" ht="12.75">
      <c r="D1388" s="143"/>
    </row>
    <row r="1389" ht="12.75">
      <c r="D1389" s="143"/>
    </row>
    <row r="1390" ht="12.75">
      <c r="D1390" s="143"/>
    </row>
    <row r="1391" ht="12.75">
      <c r="D1391" s="143"/>
    </row>
    <row r="1392" ht="12.75">
      <c r="D1392" s="143"/>
    </row>
    <row r="1393" ht="12.75">
      <c r="D1393" s="143"/>
    </row>
    <row r="1394" ht="12.75">
      <c r="D1394" s="143"/>
    </row>
    <row r="1395" ht="12.75">
      <c r="D1395" s="143"/>
    </row>
    <row r="1396" ht="12.75">
      <c r="D1396" s="143"/>
    </row>
    <row r="1397" ht="12.75">
      <c r="D1397" s="143"/>
    </row>
    <row r="1398" ht="12.75">
      <c r="D1398" s="143"/>
    </row>
    <row r="1399" ht="12.75">
      <c r="D1399" s="143"/>
    </row>
    <row r="1400" ht="12.75">
      <c r="D1400" s="143"/>
    </row>
    <row r="1401" ht="12.75">
      <c r="D1401" s="143"/>
    </row>
    <row r="1402" ht="12.75">
      <c r="D1402" s="143"/>
    </row>
    <row r="1403" ht="12.75">
      <c r="D1403" s="143"/>
    </row>
    <row r="1404" ht="12.75">
      <c r="D1404" s="143"/>
    </row>
    <row r="1405" ht="12.75">
      <c r="D1405" s="143"/>
    </row>
    <row r="1406" ht="12.75">
      <c r="D1406" s="143"/>
    </row>
    <row r="1407" ht="12.75">
      <c r="D1407" s="143"/>
    </row>
    <row r="1408" ht="12.75">
      <c r="D1408" s="143"/>
    </row>
    <row r="1409" ht="12.75">
      <c r="D1409" s="143"/>
    </row>
    <row r="1410" ht="12.75">
      <c r="D1410" s="143"/>
    </row>
    <row r="1411" ht="12.75">
      <c r="D1411" s="143"/>
    </row>
    <row r="1412" ht="12.75">
      <c r="D1412" s="143"/>
    </row>
    <row r="1413" ht="12.75">
      <c r="D1413" s="143"/>
    </row>
    <row r="1414" ht="12.75">
      <c r="D1414" s="143"/>
    </row>
    <row r="1415" ht="12.75">
      <c r="D1415" s="143"/>
    </row>
    <row r="1416" ht="12.75">
      <c r="D1416" s="143"/>
    </row>
    <row r="1417" ht="12.75">
      <c r="D1417" s="143"/>
    </row>
    <row r="1418" ht="12.75">
      <c r="D1418" s="143"/>
    </row>
    <row r="1419" ht="12.75">
      <c r="D1419" s="143"/>
    </row>
    <row r="1420" ht="12.75">
      <c r="D1420" s="143"/>
    </row>
    <row r="1421" ht="12.75">
      <c r="D1421" s="143"/>
    </row>
    <row r="1422" ht="12.75">
      <c r="D1422" s="143"/>
    </row>
    <row r="1423" ht="12.75">
      <c r="D1423" s="143"/>
    </row>
    <row r="1424" ht="12.75">
      <c r="D1424" s="143"/>
    </row>
    <row r="1425" ht="12.75">
      <c r="D1425" s="143"/>
    </row>
    <row r="1426" ht="12.75">
      <c r="D1426" s="143"/>
    </row>
    <row r="1427" ht="12.75">
      <c r="D1427" s="143"/>
    </row>
    <row r="1428" ht="12.75">
      <c r="D1428" s="143"/>
    </row>
    <row r="1429" ht="12.75">
      <c r="D1429" s="143"/>
    </row>
    <row r="1430" ht="12.75">
      <c r="D1430" s="143"/>
    </row>
    <row r="1431" ht="12.75">
      <c r="D1431" s="143"/>
    </row>
    <row r="1432" ht="12.75">
      <c r="D1432" s="143"/>
    </row>
    <row r="1433" ht="12.75">
      <c r="D1433" s="143"/>
    </row>
    <row r="1434" ht="12.75">
      <c r="D1434" s="143"/>
    </row>
    <row r="1435" ht="12.75">
      <c r="D1435" s="143"/>
    </row>
    <row r="1436" ht="12.75">
      <c r="D1436" s="143"/>
    </row>
    <row r="1437" ht="12.75">
      <c r="D1437" s="143"/>
    </row>
    <row r="1438" ht="12.75">
      <c r="D1438" s="143"/>
    </row>
    <row r="1439" ht="12.75">
      <c r="D1439" s="143"/>
    </row>
    <row r="1440" ht="12.75">
      <c r="D1440" s="143"/>
    </row>
    <row r="1441" ht="12.75">
      <c r="D1441" s="143"/>
    </row>
    <row r="1442" ht="12.75">
      <c r="D1442" s="143"/>
    </row>
    <row r="1443" ht="12.75">
      <c r="D1443" s="143"/>
    </row>
    <row r="1444" ht="12.75">
      <c r="D1444" s="143"/>
    </row>
    <row r="1445" ht="12.75">
      <c r="D1445" s="143"/>
    </row>
    <row r="1446" ht="12.75">
      <c r="D1446" s="143"/>
    </row>
    <row r="1447" ht="12.75">
      <c r="D1447" s="143"/>
    </row>
    <row r="1448" ht="12.75">
      <c r="D1448" s="143"/>
    </row>
    <row r="1449" ht="12.75">
      <c r="D1449" s="143"/>
    </row>
    <row r="1450" ht="12.75">
      <c r="D1450" s="143"/>
    </row>
    <row r="1451" ht="12.75">
      <c r="D1451" s="143"/>
    </row>
    <row r="1452" ht="12.75">
      <c r="D1452" s="143"/>
    </row>
    <row r="1453" ht="12.75">
      <c r="D1453" s="143"/>
    </row>
    <row r="1454" ht="12.75">
      <c r="D1454" s="143"/>
    </row>
    <row r="1455" ht="12.75">
      <c r="D1455" s="143"/>
    </row>
    <row r="1456" ht="12.75">
      <c r="D1456" s="143"/>
    </row>
    <row r="1457" ht="12.75">
      <c r="D1457" s="143"/>
    </row>
    <row r="1458" ht="12.75">
      <c r="D1458" s="143"/>
    </row>
    <row r="1459" ht="12.75">
      <c r="D1459" s="143"/>
    </row>
    <row r="1460" ht="12.75">
      <c r="D1460" s="143"/>
    </row>
    <row r="1461" ht="12.75">
      <c r="D1461" s="143"/>
    </row>
    <row r="1462" ht="12.75">
      <c r="D1462" s="143"/>
    </row>
    <row r="1463" ht="12.75">
      <c r="D1463" s="143"/>
    </row>
    <row r="1464" ht="12.75">
      <c r="D1464" s="143"/>
    </row>
    <row r="1465" ht="12.75">
      <c r="D1465" s="143"/>
    </row>
    <row r="1466" ht="12.75">
      <c r="D1466" s="143"/>
    </row>
    <row r="1467" ht="12.75">
      <c r="D1467" s="143"/>
    </row>
    <row r="1468" ht="12.75">
      <c r="D1468" s="143"/>
    </row>
    <row r="1469" ht="12.75">
      <c r="D1469" s="143"/>
    </row>
    <row r="1470" ht="12.75">
      <c r="D1470" s="143"/>
    </row>
    <row r="1471" ht="12.75">
      <c r="D1471" s="143"/>
    </row>
    <row r="1472" ht="12.75">
      <c r="D1472" s="143"/>
    </row>
    <row r="1473" ht="12.75">
      <c r="D1473" s="143"/>
    </row>
    <row r="1474" ht="12.75">
      <c r="D1474" s="143"/>
    </row>
    <row r="1475" ht="12.75">
      <c r="D1475" s="143"/>
    </row>
    <row r="1476" ht="12.75">
      <c r="D1476" s="143"/>
    </row>
    <row r="1477" ht="12.75">
      <c r="D1477" s="143"/>
    </row>
    <row r="1478" ht="12.75">
      <c r="D1478" s="143"/>
    </row>
    <row r="1479" ht="12.75">
      <c r="D1479" s="143"/>
    </row>
    <row r="1480" ht="12.75">
      <c r="D1480" s="143"/>
    </row>
    <row r="1481" ht="12.75">
      <c r="D1481" s="143"/>
    </row>
    <row r="1482" ht="12.75">
      <c r="D1482" s="143"/>
    </row>
    <row r="1483" ht="12.75">
      <c r="D1483" s="143"/>
    </row>
    <row r="1484" ht="12.75">
      <c r="D1484" s="143"/>
    </row>
    <row r="1485" ht="12.75">
      <c r="D1485" s="143"/>
    </row>
    <row r="1486" ht="12.75">
      <c r="D1486" s="143"/>
    </row>
    <row r="1487" ht="12.75">
      <c r="D1487" s="143"/>
    </row>
    <row r="1488" ht="12.75">
      <c r="D1488" s="143"/>
    </row>
    <row r="1489" ht="12.75">
      <c r="D1489" s="143"/>
    </row>
    <row r="1490" ht="12.75">
      <c r="D1490" s="143"/>
    </row>
    <row r="1491" ht="12.75">
      <c r="D1491" s="143"/>
    </row>
    <row r="1492" ht="12.75">
      <c r="D1492" s="143"/>
    </row>
    <row r="1493" ht="12.75">
      <c r="D1493" s="143"/>
    </row>
    <row r="1494" ht="12.75">
      <c r="D1494" s="143"/>
    </row>
    <row r="1495" ht="12.75">
      <c r="D1495" s="143"/>
    </row>
    <row r="1496" ht="12.75">
      <c r="D1496" s="143"/>
    </row>
    <row r="1497" ht="12.75">
      <c r="D1497" s="143"/>
    </row>
    <row r="1498" ht="12.75">
      <c r="D1498" s="143"/>
    </row>
    <row r="1499" ht="12.75">
      <c r="D1499" s="143"/>
    </row>
    <row r="1500" ht="12.75">
      <c r="D1500" s="143"/>
    </row>
    <row r="1501" ht="12.75">
      <c r="D1501" s="143"/>
    </row>
    <row r="1502" ht="12.75">
      <c r="D1502" s="143"/>
    </row>
    <row r="1503" ht="12.75">
      <c r="D1503" s="143"/>
    </row>
    <row r="1504" ht="12.75">
      <c r="D1504" s="143"/>
    </row>
    <row r="1505" ht="12.75">
      <c r="D1505" s="143"/>
    </row>
    <row r="1506" ht="12.75">
      <c r="D1506" s="143"/>
    </row>
    <row r="1507" ht="12.75">
      <c r="D1507" s="143"/>
    </row>
    <row r="1508" ht="12.75">
      <c r="D1508" s="143"/>
    </row>
    <row r="1509" ht="12.75">
      <c r="D1509" s="143"/>
    </row>
    <row r="1510" ht="12.75">
      <c r="D1510" s="143"/>
    </row>
    <row r="1511" ht="12.75">
      <c r="D1511" s="143"/>
    </row>
    <row r="1512" ht="12.75">
      <c r="D1512" s="143"/>
    </row>
    <row r="1513" ht="12.75">
      <c r="D1513" s="143"/>
    </row>
    <row r="1514" ht="12.75">
      <c r="D1514" s="143"/>
    </row>
    <row r="1515" ht="12.75">
      <c r="D1515" s="143"/>
    </row>
    <row r="1516" ht="12.75">
      <c r="D1516" s="143"/>
    </row>
    <row r="1517" ht="12.75">
      <c r="D1517" s="143"/>
    </row>
    <row r="1518" ht="12.75">
      <c r="D1518" s="143"/>
    </row>
    <row r="1519" ht="12.75">
      <c r="D1519" s="143"/>
    </row>
    <row r="1520" ht="12.75">
      <c r="D1520" s="143"/>
    </row>
    <row r="1521" ht="12.75">
      <c r="D1521" s="143"/>
    </row>
    <row r="1522" ht="12.75">
      <c r="D1522" s="143"/>
    </row>
    <row r="1523" ht="12.75">
      <c r="D1523" s="143"/>
    </row>
    <row r="1524" ht="12.75">
      <c r="D1524" s="143"/>
    </row>
    <row r="1525" ht="12.75">
      <c r="D1525" s="143"/>
    </row>
    <row r="1526" ht="12.75">
      <c r="D1526" s="143"/>
    </row>
    <row r="1527" ht="12.75">
      <c r="D1527" s="143"/>
    </row>
    <row r="1528" ht="12.75">
      <c r="D1528" s="143"/>
    </row>
    <row r="1529" ht="12.75">
      <c r="D1529" s="143"/>
    </row>
    <row r="1530" ht="12.75">
      <c r="D1530" s="143"/>
    </row>
    <row r="1531" ht="12.75">
      <c r="D1531" s="143"/>
    </row>
    <row r="1532" ht="12.75">
      <c r="D1532" s="143"/>
    </row>
    <row r="1533" ht="12.75">
      <c r="D1533" s="143"/>
    </row>
    <row r="1534" ht="12.75">
      <c r="D1534" s="143"/>
    </row>
    <row r="1535" ht="12.75">
      <c r="D1535" s="143"/>
    </row>
    <row r="1536" ht="12.75">
      <c r="D1536" s="143"/>
    </row>
    <row r="1537" ht="12.75">
      <c r="D1537" s="143"/>
    </row>
    <row r="1538" ht="12.75">
      <c r="D1538" s="143"/>
    </row>
    <row r="1539" ht="12.75">
      <c r="D1539" s="143"/>
    </row>
    <row r="1540" ht="12.75">
      <c r="D1540" s="143"/>
    </row>
    <row r="1541" ht="12.75">
      <c r="D1541" s="143"/>
    </row>
    <row r="1542" ht="12.75">
      <c r="D1542" s="143"/>
    </row>
    <row r="1543" ht="12.75">
      <c r="D1543" s="143"/>
    </row>
    <row r="1544" ht="12.75">
      <c r="D1544" s="143"/>
    </row>
    <row r="1545" ht="12.75">
      <c r="D1545" s="143"/>
    </row>
    <row r="1546" ht="12.75">
      <c r="D1546" s="143"/>
    </row>
    <row r="1547" ht="12.75">
      <c r="D1547" s="143"/>
    </row>
    <row r="1548" ht="12.75">
      <c r="D1548" s="143"/>
    </row>
    <row r="1549" ht="12.75">
      <c r="D1549" s="143"/>
    </row>
    <row r="1550" ht="12.75">
      <c r="D1550" s="143"/>
    </row>
    <row r="1551" ht="12.75">
      <c r="D1551" s="143"/>
    </row>
    <row r="1552" ht="12.75">
      <c r="D1552" s="143"/>
    </row>
    <row r="1553" ht="12.75">
      <c r="D1553" s="143"/>
    </row>
    <row r="1554" ht="12.75">
      <c r="D1554" s="143"/>
    </row>
    <row r="1555" ht="12.75">
      <c r="D1555" s="143"/>
    </row>
    <row r="1556" ht="12.75">
      <c r="D1556" s="143"/>
    </row>
    <row r="1557" ht="12.75">
      <c r="D1557" s="143"/>
    </row>
    <row r="1558" ht="12.75">
      <c r="D1558" s="143"/>
    </row>
    <row r="1559" ht="12.75">
      <c r="D1559" s="143"/>
    </row>
    <row r="1560" ht="12.75">
      <c r="D1560" s="143"/>
    </row>
    <row r="1561" ht="12.75">
      <c r="D1561" s="143"/>
    </row>
    <row r="1562" ht="12.75">
      <c r="D1562" s="143"/>
    </row>
    <row r="1563" ht="12.75">
      <c r="D1563" s="143"/>
    </row>
    <row r="1564" ht="12.75">
      <c r="D1564" s="143"/>
    </row>
    <row r="1565" ht="12.75">
      <c r="D1565" s="143"/>
    </row>
    <row r="1566" ht="12.75">
      <c r="D1566" s="143"/>
    </row>
    <row r="1567" ht="12.75">
      <c r="D1567" s="143"/>
    </row>
    <row r="1568" ht="12.75">
      <c r="D1568" s="143"/>
    </row>
    <row r="1569" ht="12.75">
      <c r="D1569" s="143"/>
    </row>
    <row r="1570" ht="12.75">
      <c r="D1570" s="143"/>
    </row>
    <row r="1571" ht="12.75">
      <c r="D1571" s="143"/>
    </row>
    <row r="1572" ht="12.75">
      <c r="D1572" s="143"/>
    </row>
    <row r="1573" ht="12.75">
      <c r="D1573" s="143"/>
    </row>
    <row r="1574" ht="12.75">
      <c r="D1574" s="143"/>
    </row>
    <row r="1575" ht="12.75">
      <c r="D1575" s="143"/>
    </row>
    <row r="1576" ht="12.75">
      <c r="D1576" s="143"/>
    </row>
    <row r="1577" ht="12.75">
      <c r="D1577" s="143"/>
    </row>
    <row r="1578" ht="12.75">
      <c r="D1578" s="143"/>
    </row>
    <row r="1579" ht="12.75">
      <c r="D1579" s="143"/>
    </row>
    <row r="1580" ht="12.75">
      <c r="D1580" s="143"/>
    </row>
    <row r="1581" ht="12.75">
      <c r="D1581" s="143"/>
    </row>
    <row r="1582" ht="12.75">
      <c r="D1582" s="143"/>
    </row>
    <row r="1583" ht="12.75">
      <c r="D1583" s="143"/>
    </row>
    <row r="1584" ht="12.75">
      <c r="D1584" s="143"/>
    </row>
    <row r="1585" ht="12.75">
      <c r="D1585" s="143"/>
    </row>
    <row r="1586" ht="12.75">
      <c r="D1586" s="143"/>
    </row>
    <row r="1587" ht="12.75">
      <c r="D1587" s="143"/>
    </row>
    <row r="1588" ht="12.75">
      <c r="D1588" s="143"/>
    </row>
    <row r="1589" ht="12.75">
      <c r="D1589" s="143"/>
    </row>
    <row r="1590" ht="12.75">
      <c r="D1590" s="143"/>
    </row>
    <row r="1591" ht="12.75">
      <c r="D1591" s="143"/>
    </row>
    <row r="1592" ht="12.75">
      <c r="D1592" s="143"/>
    </row>
    <row r="1593" ht="12.75">
      <c r="D1593" s="143"/>
    </row>
    <row r="1594" ht="12.75">
      <c r="D1594" s="143"/>
    </row>
    <row r="1595" ht="12.75">
      <c r="D1595" s="143"/>
    </row>
    <row r="1596" ht="12.75">
      <c r="D1596" s="143"/>
    </row>
    <row r="1597" ht="12.75">
      <c r="D1597" s="143"/>
    </row>
    <row r="1598" ht="12.75">
      <c r="D1598" s="143"/>
    </row>
    <row r="1599" ht="12.75">
      <c r="D1599" s="143"/>
    </row>
    <row r="1600" ht="12.75">
      <c r="D1600" s="143"/>
    </row>
    <row r="1601" ht="12.75">
      <c r="D1601" s="143"/>
    </row>
    <row r="1602" ht="12.75">
      <c r="D1602" s="143"/>
    </row>
    <row r="1603" ht="12.75">
      <c r="D1603" s="143"/>
    </row>
    <row r="1604" ht="12.75">
      <c r="D1604" s="143"/>
    </row>
    <row r="1605" ht="12.75">
      <c r="D1605" s="143"/>
    </row>
    <row r="1606" ht="12.75">
      <c r="D1606" s="143"/>
    </row>
    <row r="1607" ht="12.75">
      <c r="D1607" s="143"/>
    </row>
    <row r="1608" ht="12.75">
      <c r="D1608" s="143"/>
    </row>
    <row r="1609" ht="12.75">
      <c r="D1609" s="143"/>
    </row>
    <row r="1610" ht="12.75">
      <c r="D1610" s="143"/>
    </row>
    <row r="1611" ht="12.75">
      <c r="D1611" s="143"/>
    </row>
    <row r="1612" ht="12.75">
      <c r="D1612" s="143"/>
    </row>
    <row r="1613" ht="12.75">
      <c r="D1613" s="143"/>
    </row>
    <row r="1614" ht="12.75">
      <c r="D1614" s="143"/>
    </row>
    <row r="1615" ht="12.75">
      <c r="D1615" s="143"/>
    </row>
    <row r="1616" ht="12.75">
      <c r="D1616" s="143"/>
    </row>
    <row r="1617" ht="12.75">
      <c r="D1617" s="143"/>
    </row>
    <row r="1618" ht="12.75">
      <c r="D1618" s="143"/>
    </row>
    <row r="1619" ht="12.75">
      <c r="D1619" s="143"/>
    </row>
    <row r="1620" ht="12.75">
      <c r="D1620" s="143"/>
    </row>
    <row r="1621" ht="12.75">
      <c r="D1621" s="143"/>
    </row>
    <row r="1622" ht="12.75">
      <c r="D1622" s="143"/>
    </row>
    <row r="1623" ht="12.75">
      <c r="D1623" s="143"/>
    </row>
    <row r="1624" ht="12.75">
      <c r="D1624" s="143"/>
    </row>
    <row r="1625" ht="12.75">
      <c r="D1625" s="143"/>
    </row>
    <row r="1626" ht="12.75">
      <c r="D1626" s="143"/>
    </row>
    <row r="1627" ht="12.75">
      <c r="D1627" s="143"/>
    </row>
    <row r="1628" ht="12.75">
      <c r="D1628" s="143"/>
    </row>
    <row r="1629" ht="12.75">
      <c r="D1629" s="143"/>
    </row>
    <row r="1630" ht="12.75">
      <c r="D1630" s="143"/>
    </row>
    <row r="1631" ht="12.75">
      <c r="D1631" s="143"/>
    </row>
    <row r="1632" ht="12.75">
      <c r="D1632" s="143"/>
    </row>
    <row r="1633" ht="12.75">
      <c r="D1633" s="143"/>
    </row>
    <row r="1634" ht="12.75">
      <c r="D1634" s="143"/>
    </row>
    <row r="1635" ht="12.75">
      <c r="D1635" s="143"/>
    </row>
    <row r="1636" ht="12.75">
      <c r="D1636" s="143"/>
    </row>
    <row r="1637" ht="12.75">
      <c r="D1637" s="143"/>
    </row>
    <row r="1638" ht="12.75">
      <c r="D1638" s="143"/>
    </row>
    <row r="1639" ht="12.75">
      <c r="D1639" s="143"/>
    </row>
    <row r="1640" ht="12.75">
      <c r="D1640" s="143"/>
    </row>
    <row r="1641" ht="12.75">
      <c r="D1641" s="143"/>
    </row>
    <row r="1642" ht="12.75">
      <c r="D1642" s="143"/>
    </row>
    <row r="1643" ht="12.75">
      <c r="D1643" s="143"/>
    </row>
    <row r="1644" ht="12.75">
      <c r="D1644" s="143"/>
    </row>
    <row r="1645" ht="12.75">
      <c r="D1645" s="143"/>
    </row>
    <row r="1646" ht="12.75">
      <c r="D1646" s="143"/>
    </row>
    <row r="1647" ht="12.75">
      <c r="D1647" s="143"/>
    </row>
    <row r="1648" ht="12.75">
      <c r="D1648" s="143"/>
    </row>
    <row r="1649" ht="12.75">
      <c r="D1649" s="143"/>
    </row>
    <row r="1650" ht="12.75">
      <c r="D1650" s="143"/>
    </row>
    <row r="1651" ht="12.75">
      <c r="D1651" s="143"/>
    </row>
    <row r="1652" ht="12.75">
      <c r="D1652" s="143"/>
    </row>
    <row r="1653" ht="12.75">
      <c r="D1653" s="143"/>
    </row>
    <row r="1654" ht="12.75">
      <c r="D1654" s="143"/>
    </row>
    <row r="1655" ht="12.75">
      <c r="D1655" s="143"/>
    </row>
    <row r="1656" ht="12.75">
      <c r="D1656" s="143"/>
    </row>
    <row r="1657" ht="12.75">
      <c r="D1657" s="143"/>
    </row>
    <row r="1658" ht="12.75">
      <c r="D1658" s="143"/>
    </row>
    <row r="1659" ht="12.75">
      <c r="D1659" s="143"/>
    </row>
    <row r="1660" ht="12.75">
      <c r="D1660" s="143"/>
    </row>
    <row r="1661" ht="12.75">
      <c r="D1661" s="143"/>
    </row>
    <row r="1662" ht="12.75">
      <c r="D1662" s="143"/>
    </row>
    <row r="1663" ht="12.75">
      <c r="D1663" s="143"/>
    </row>
    <row r="1664" ht="12.75">
      <c r="D1664" s="143"/>
    </row>
    <row r="1665" ht="12.75">
      <c r="D1665" s="143"/>
    </row>
    <row r="1666" ht="12.75">
      <c r="D1666" s="143"/>
    </row>
    <row r="1667" ht="12.75">
      <c r="D1667" s="143"/>
    </row>
    <row r="1668" ht="12.75">
      <c r="D1668" s="143"/>
    </row>
    <row r="1669" ht="12.75">
      <c r="D1669" s="143"/>
    </row>
    <row r="1670" ht="12.75">
      <c r="D1670" s="143"/>
    </row>
    <row r="1671" ht="12.75">
      <c r="D1671" s="143"/>
    </row>
    <row r="1672" ht="12.75">
      <c r="D1672" s="143"/>
    </row>
    <row r="1673" ht="12.75">
      <c r="D1673" s="143"/>
    </row>
    <row r="1674" ht="12.75">
      <c r="D1674" s="143"/>
    </row>
    <row r="1675" ht="12.75">
      <c r="D1675" s="143"/>
    </row>
    <row r="1676" ht="12.75">
      <c r="D1676" s="143"/>
    </row>
    <row r="1677" ht="12.75">
      <c r="D1677" s="143"/>
    </row>
    <row r="1678" ht="12.75">
      <c r="D1678" s="143"/>
    </row>
    <row r="1679" ht="12.75">
      <c r="D1679" s="143"/>
    </row>
    <row r="1680" ht="12.75">
      <c r="D1680" s="143"/>
    </row>
    <row r="1681" ht="12.75">
      <c r="D1681" s="143"/>
    </row>
    <row r="1682" ht="12.75">
      <c r="D1682" s="143"/>
    </row>
    <row r="1683" ht="12.75">
      <c r="D1683" s="143"/>
    </row>
    <row r="1684" ht="12.75">
      <c r="D1684" s="143"/>
    </row>
    <row r="1685" ht="12.75">
      <c r="D1685" s="143"/>
    </row>
    <row r="1686" ht="12.75">
      <c r="D1686" s="143"/>
    </row>
    <row r="1687" ht="12.75">
      <c r="D1687" s="143"/>
    </row>
    <row r="1688" ht="12.75">
      <c r="D1688" s="143"/>
    </row>
    <row r="1689" ht="12.75">
      <c r="D1689" s="143"/>
    </row>
    <row r="1690" ht="12.75">
      <c r="D1690" s="143"/>
    </row>
    <row r="1691" ht="12.75">
      <c r="D1691" s="143"/>
    </row>
    <row r="1692" ht="12.75">
      <c r="D1692" s="143"/>
    </row>
    <row r="1693" ht="12.75">
      <c r="D1693" s="143"/>
    </row>
    <row r="1694" ht="12.75">
      <c r="D1694" s="143"/>
    </row>
    <row r="1695" ht="12.75">
      <c r="D1695" s="143"/>
    </row>
    <row r="1696" ht="12.75">
      <c r="D1696" s="143"/>
    </row>
    <row r="1697" ht="12.75">
      <c r="D1697" s="143"/>
    </row>
    <row r="1698" ht="12.75">
      <c r="D1698" s="143"/>
    </row>
    <row r="1699" ht="12.75">
      <c r="D1699" s="143"/>
    </row>
    <row r="1700" ht="12.75">
      <c r="D1700" s="143"/>
    </row>
    <row r="1701" ht="12.75">
      <c r="D1701" s="143"/>
    </row>
    <row r="1702" ht="12.75">
      <c r="D1702" s="143"/>
    </row>
    <row r="1703" ht="12.75">
      <c r="D1703" s="143"/>
    </row>
    <row r="1704" ht="12.75">
      <c r="D1704" s="143"/>
    </row>
    <row r="1705" ht="12.75">
      <c r="D1705" s="143"/>
    </row>
    <row r="1706" ht="12.75">
      <c r="D1706" s="143"/>
    </row>
    <row r="1707" ht="12.75">
      <c r="D1707" s="143"/>
    </row>
    <row r="1708" ht="12.75">
      <c r="D1708" s="143"/>
    </row>
    <row r="1709" ht="12.75">
      <c r="D1709" s="143"/>
    </row>
    <row r="1710" ht="12.75">
      <c r="D1710" s="143"/>
    </row>
    <row r="1711" ht="12.75">
      <c r="D1711" s="143"/>
    </row>
    <row r="1712" ht="12.75">
      <c r="D1712" s="143"/>
    </row>
    <row r="1713" ht="12.75">
      <c r="D1713" s="143"/>
    </row>
    <row r="1714" ht="12.75">
      <c r="D1714" s="143"/>
    </row>
    <row r="1715" ht="12.75">
      <c r="D1715" s="143"/>
    </row>
    <row r="1716" ht="12.75">
      <c r="D1716" s="143"/>
    </row>
    <row r="1717" ht="12.75">
      <c r="D1717" s="143"/>
    </row>
    <row r="1718" ht="12.75">
      <c r="D1718" s="143"/>
    </row>
    <row r="1719" ht="12.75">
      <c r="D1719" s="143"/>
    </row>
    <row r="1720" ht="12.75">
      <c r="D1720" s="143"/>
    </row>
    <row r="1721" ht="12.75">
      <c r="D1721" s="143"/>
    </row>
    <row r="1722" ht="12.75">
      <c r="D1722" s="143"/>
    </row>
    <row r="1723" ht="12.75">
      <c r="D1723" s="143"/>
    </row>
    <row r="1724" ht="12.75">
      <c r="D1724" s="143"/>
    </row>
    <row r="1725" ht="12.75">
      <c r="D1725" s="143"/>
    </row>
    <row r="1726" ht="12.75">
      <c r="D1726" s="143"/>
    </row>
    <row r="1727" ht="12.75">
      <c r="D1727" s="143"/>
    </row>
    <row r="1728" ht="12.75">
      <c r="D1728" s="143"/>
    </row>
    <row r="1729" ht="12.75">
      <c r="D1729" s="143"/>
    </row>
    <row r="1730" ht="12.75">
      <c r="D1730" s="143"/>
    </row>
    <row r="1731" ht="12.75">
      <c r="D1731" s="143"/>
    </row>
    <row r="1732" ht="12.75">
      <c r="D1732" s="143"/>
    </row>
    <row r="1733" ht="12.75">
      <c r="D1733" s="143"/>
    </row>
    <row r="1734" ht="12.75">
      <c r="D1734" s="143"/>
    </row>
    <row r="1735" ht="12.75">
      <c r="D1735" s="143"/>
    </row>
    <row r="1736" ht="12.75">
      <c r="D1736" s="143"/>
    </row>
    <row r="1737" ht="12.75">
      <c r="D1737" s="143"/>
    </row>
    <row r="1738" ht="12.75">
      <c r="D1738" s="143"/>
    </row>
    <row r="1739" ht="12.75">
      <c r="D1739" s="143"/>
    </row>
    <row r="1740" ht="12.75">
      <c r="D1740" s="143"/>
    </row>
    <row r="1741" ht="12.75">
      <c r="D1741" s="143"/>
    </row>
    <row r="1742" ht="12.75">
      <c r="D1742" s="143"/>
    </row>
    <row r="1743" ht="12.75">
      <c r="D1743" s="143"/>
    </row>
    <row r="1744" ht="12.75">
      <c r="D1744" s="143"/>
    </row>
    <row r="1745" ht="12.75">
      <c r="D1745" s="143"/>
    </row>
    <row r="1746" ht="12.75">
      <c r="D1746" s="143"/>
    </row>
    <row r="1747" ht="12.75">
      <c r="D1747" s="143"/>
    </row>
    <row r="1748" ht="12.75">
      <c r="D1748" s="143"/>
    </row>
    <row r="1749" ht="12.75">
      <c r="D1749" s="143"/>
    </row>
    <row r="1750" ht="12.75">
      <c r="D1750" s="143"/>
    </row>
    <row r="1751" ht="12.75">
      <c r="D1751" s="143"/>
    </row>
    <row r="1752" ht="12.75">
      <c r="D1752" s="143"/>
    </row>
    <row r="1753" ht="12.75">
      <c r="D1753" s="143"/>
    </row>
    <row r="1754" ht="12.75">
      <c r="D1754" s="143"/>
    </row>
    <row r="1755" ht="12.75">
      <c r="D1755" s="143"/>
    </row>
    <row r="1756" ht="12.75">
      <c r="D1756" s="143"/>
    </row>
    <row r="1757" ht="12.75">
      <c r="D1757" s="143"/>
    </row>
    <row r="1758" ht="12.75">
      <c r="D1758" s="143"/>
    </row>
    <row r="1759" ht="12.75">
      <c r="D1759" s="143"/>
    </row>
    <row r="1760" ht="12.75">
      <c r="D1760" s="143"/>
    </row>
    <row r="1761" ht="12.75">
      <c r="D1761" s="143"/>
    </row>
    <row r="1762" ht="12.75">
      <c r="D1762" s="143"/>
    </row>
    <row r="1763" ht="12.75">
      <c r="D1763" s="143"/>
    </row>
    <row r="1764" ht="12.75">
      <c r="D1764" s="143"/>
    </row>
    <row r="1765" ht="12.75">
      <c r="D1765" s="143"/>
    </row>
    <row r="1766" ht="12.75">
      <c r="D1766" s="143"/>
    </row>
    <row r="1767" ht="12.75">
      <c r="D1767" s="143"/>
    </row>
    <row r="1768" ht="12.75">
      <c r="D1768" s="143"/>
    </row>
    <row r="1769" ht="12.75">
      <c r="D1769" s="143"/>
    </row>
    <row r="1770" ht="12.75">
      <c r="D1770" s="143"/>
    </row>
    <row r="1771" ht="12.75">
      <c r="D1771" s="143"/>
    </row>
    <row r="1772" ht="12.75">
      <c r="D1772" s="143"/>
    </row>
    <row r="1773" ht="12.75">
      <c r="D1773" s="143"/>
    </row>
    <row r="1774" ht="12.75">
      <c r="D1774" s="143"/>
    </row>
    <row r="1775" ht="12.75">
      <c r="D1775" s="143"/>
    </row>
    <row r="1776" ht="12.75">
      <c r="D1776" s="143"/>
    </row>
    <row r="1777" ht="12.75">
      <c r="D1777" s="143"/>
    </row>
    <row r="1778" ht="12.75">
      <c r="D1778" s="143"/>
    </row>
    <row r="1779" ht="12.75">
      <c r="D1779" s="143"/>
    </row>
    <row r="1780" ht="12.75">
      <c r="D1780" s="143"/>
    </row>
    <row r="1781" ht="12.75">
      <c r="D1781" s="143"/>
    </row>
    <row r="1782" ht="12.75">
      <c r="D1782" s="143"/>
    </row>
    <row r="1783" ht="12.75">
      <c r="D1783" s="143"/>
    </row>
    <row r="1784" ht="12.75">
      <c r="D1784" s="143"/>
    </row>
    <row r="1785" ht="12.75">
      <c r="D1785" s="143"/>
    </row>
    <row r="1786" ht="12.75">
      <c r="D1786" s="143"/>
    </row>
    <row r="1787" ht="12.75">
      <c r="D1787" s="143"/>
    </row>
    <row r="1788" ht="12.75">
      <c r="D1788" s="143"/>
    </row>
    <row r="1789" ht="12.75">
      <c r="D1789" s="143"/>
    </row>
    <row r="1790" ht="12.75">
      <c r="D1790" s="143"/>
    </row>
    <row r="1791" ht="12.75">
      <c r="D1791" s="143"/>
    </row>
    <row r="1792" ht="12.75">
      <c r="D1792" s="143"/>
    </row>
    <row r="1793" ht="12.75">
      <c r="D1793" s="143"/>
    </row>
    <row r="1794" ht="12.75">
      <c r="D1794" s="143"/>
    </row>
    <row r="1795" ht="12.75">
      <c r="D1795" s="143"/>
    </row>
    <row r="1796" ht="12.75">
      <c r="D1796" s="143"/>
    </row>
    <row r="1797" ht="12.75">
      <c r="D1797" s="143"/>
    </row>
    <row r="1798" ht="12.75">
      <c r="D1798" s="143"/>
    </row>
    <row r="1799" ht="12.75">
      <c r="D1799" s="143"/>
    </row>
    <row r="1800" ht="12.75">
      <c r="D1800" s="143"/>
    </row>
    <row r="1801" ht="12.75">
      <c r="D1801" s="143"/>
    </row>
    <row r="1802" ht="12.75">
      <c r="D1802" s="143"/>
    </row>
    <row r="1803" ht="12.75">
      <c r="D1803" s="143"/>
    </row>
    <row r="1804" ht="12.75">
      <c r="D1804" s="143"/>
    </row>
    <row r="1805" ht="12.75">
      <c r="D1805" s="143"/>
    </row>
    <row r="1806" ht="12.75">
      <c r="D1806" s="143"/>
    </row>
    <row r="1807" ht="12.75">
      <c r="D1807" s="143"/>
    </row>
    <row r="1808" ht="12.75">
      <c r="D1808" s="143"/>
    </row>
    <row r="1809" ht="12.75">
      <c r="D1809" s="143"/>
    </row>
    <row r="1810" ht="12.75">
      <c r="D1810" s="143"/>
    </row>
    <row r="1811" ht="12.75">
      <c r="D1811" s="143"/>
    </row>
    <row r="1812" ht="12.75">
      <c r="D1812" s="143"/>
    </row>
    <row r="1813" ht="12.75">
      <c r="D1813" s="143"/>
    </row>
    <row r="1814" ht="12.75">
      <c r="D1814" s="143"/>
    </row>
    <row r="1815" ht="12.75">
      <c r="D1815" s="143"/>
    </row>
    <row r="1816" ht="12.75">
      <c r="D1816" s="143"/>
    </row>
    <row r="1817" ht="12.75">
      <c r="D1817" s="143"/>
    </row>
    <row r="1818" ht="12.75">
      <c r="D1818" s="143"/>
    </row>
    <row r="1819" ht="12.75">
      <c r="D1819" s="143"/>
    </row>
    <row r="1820" ht="12.75">
      <c r="D1820" s="143"/>
    </row>
    <row r="1821" ht="12.75">
      <c r="D1821" s="143"/>
    </row>
    <row r="1822" ht="12.75">
      <c r="D1822" s="143"/>
    </row>
    <row r="1823" ht="12.75">
      <c r="D1823" s="143"/>
    </row>
    <row r="1824" ht="12.75">
      <c r="D1824" s="143"/>
    </row>
    <row r="1825" ht="12.75">
      <c r="D1825" s="143"/>
    </row>
    <row r="1826" ht="12.75">
      <c r="D1826" s="143"/>
    </row>
    <row r="1827" ht="12.75">
      <c r="D1827" s="143"/>
    </row>
    <row r="1828" ht="12.75">
      <c r="D1828" s="143"/>
    </row>
    <row r="1829" ht="12.75">
      <c r="D1829" s="143"/>
    </row>
    <row r="1830" ht="12.75">
      <c r="D1830" s="143"/>
    </row>
    <row r="1831" ht="12.75">
      <c r="D1831" s="143"/>
    </row>
    <row r="1832" ht="12.75">
      <c r="D1832" s="143"/>
    </row>
    <row r="1833" ht="12.75">
      <c r="D1833" s="143"/>
    </row>
    <row r="1834" ht="12.75">
      <c r="D1834" s="143"/>
    </row>
    <row r="1835" ht="12.75">
      <c r="D1835" s="143"/>
    </row>
    <row r="1836" ht="12.75">
      <c r="D1836" s="143"/>
    </row>
    <row r="1837" ht="12.75">
      <c r="D1837" s="143"/>
    </row>
    <row r="1838" ht="12.75">
      <c r="D1838" s="143"/>
    </row>
    <row r="1839" ht="12.75">
      <c r="D1839" s="143"/>
    </row>
    <row r="1840" ht="12.75">
      <c r="D1840" s="143"/>
    </row>
    <row r="1841" ht="12.75">
      <c r="D1841" s="143"/>
    </row>
    <row r="1842" ht="12.75">
      <c r="D1842" s="143"/>
    </row>
    <row r="1843" ht="12.75">
      <c r="D1843" s="143"/>
    </row>
    <row r="1844" ht="12.75">
      <c r="D1844" s="143"/>
    </row>
    <row r="1845" ht="12.75">
      <c r="D1845" s="143"/>
    </row>
    <row r="1846" ht="12.75">
      <c r="D1846" s="143"/>
    </row>
    <row r="1847" ht="12.75">
      <c r="D1847" s="143"/>
    </row>
    <row r="1848" ht="12.75">
      <c r="D1848" s="143"/>
    </row>
    <row r="1849" ht="12.75">
      <c r="D1849" s="143"/>
    </row>
    <row r="1850" ht="12.75">
      <c r="D1850" s="143"/>
    </row>
    <row r="1851" ht="12.75">
      <c r="D1851" s="143"/>
    </row>
    <row r="1852" ht="12.75">
      <c r="D1852" s="143"/>
    </row>
    <row r="1853" ht="12.75">
      <c r="D1853" s="143"/>
    </row>
    <row r="1854" ht="12.75">
      <c r="D1854" s="143"/>
    </row>
    <row r="1855" ht="12.75">
      <c r="D1855" s="143"/>
    </row>
    <row r="1856" ht="12.75">
      <c r="D1856" s="143"/>
    </row>
    <row r="1857" ht="12.75">
      <c r="D1857" s="143"/>
    </row>
    <row r="1858" ht="12.75">
      <c r="D1858" s="143"/>
    </row>
    <row r="1859" ht="12.75">
      <c r="D1859" s="143"/>
    </row>
    <row r="1860" ht="12.75">
      <c r="D1860" s="143"/>
    </row>
    <row r="1861" ht="12.75">
      <c r="D1861" s="143"/>
    </row>
    <row r="1862" ht="12.75">
      <c r="D1862" s="143"/>
    </row>
    <row r="1863" ht="12.75">
      <c r="D1863" s="143"/>
    </row>
    <row r="1864" ht="12.75">
      <c r="D1864" s="143"/>
    </row>
    <row r="1865" ht="12.75">
      <c r="D1865" s="143"/>
    </row>
    <row r="1866" ht="12.75">
      <c r="D1866" s="143"/>
    </row>
    <row r="1867" ht="12.75">
      <c r="D1867" s="143"/>
    </row>
    <row r="1868" ht="12.75">
      <c r="D1868" s="143"/>
    </row>
    <row r="1869" ht="12.75">
      <c r="D1869" s="143"/>
    </row>
    <row r="1870" ht="12.75">
      <c r="D1870" s="143"/>
    </row>
    <row r="1871" ht="12.75">
      <c r="D1871" s="143"/>
    </row>
    <row r="1872" ht="12.75">
      <c r="D1872" s="143"/>
    </row>
    <row r="1873" ht="12.75">
      <c r="D1873" s="143"/>
    </row>
    <row r="1874" ht="12.75">
      <c r="D1874" s="143"/>
    </row>
    <row r="1875" ht="12.75">
      <c r="D1875" s="143"/>
    </row>
    <row r="1876" ht="12.75">
      <c r="D1876" s="143"/>
    </row>
    <row r="1877" ht="12.75">
      <c r="D1877" s="143"/>
    </row>
    <row r="1878" ht="12.75">
      <c r="D1878" s="143"/>
    </row>
    <row r="1879" ht="12.75">
      <c r="D1879" s="143"/>
    </row>
    <row r="1880" ht="12.75">
      <c r="D1880" s="143"/>
    </row>
    <row r="1881" ht="12.75">
      <c r="D1881" s="143"/>
    </row>
    <row r="1882" ht="12.75">
      <c r="D1882" s="143"/>
    </row>
    <row r="1883" ht="12.75">
      <c r="D1883" s="143"/>
    </row>
    <row r="1884" ht="12.75">
      <c r="D1884" s="143"/>
    </row>
    <row r="1885" ht="12.75">
      <c r="D1885" s="143"/>
    </row>
    <row r="1886" ht="12.75">
      <c r="D1886" s="143"/>
    </row>
    <row r="1887" ht="12.75">
      <c r="D1887" s="143"/>
    </row>
    <row r="1888" ht="12.75">
      <c r="D1888" s="143"/>
    </row>
    <row r="1889" ht="12.75">
      <c r="D1889" s="143"/>
    </row>
    <row r="1890" ht="12.75">
      <c r="D1890" s="143"/>
    </row>
    <row r="1891" ht="12.75">
      <c r="D1891" s="143"/>
    </row>
    <row r="1892" ht="12.75">
      <c r="D1892" s="143"/>
    </row>
    <row r="1893" ht="12.75">
      <c r="D1893" s="143"/>
    </row>
    <row r="1894" ht="12.75">
      <c r="D1894" s="143"/>
    </row>
    <row r="1895" ht="12.75">
      <c r="D1895" s="143"/>
    </row>
    <row r="1896" ht="12.75">
      <c r="D1896" s="143"/>
    </row>
    <row r="1897" ht="12.75">
      <c r="D1897" s="143"/>
    </row>
    <row r="1898" ht="12.75">
      <c r="D1898" s="143"/>
    </row>
    <row r="1899" ht="12.75">
      <c r="D1899" s="143"/>
    </row>
    <row r="1900" ht="12.75">
      <c r="D1900" s="143"/>
    </row>
    <row r="1901" ht="12.75">
      <c r="D1901" s="143"/>
    </row>
    <row r="1902" ht="12.75">
      <c r="D1902" s="143"/>
    </row>
    <row r="1903" ht="12.75">
      <c r="D1903" s="143"/>
    </row>
    <row r="1904" ht="12.75">
      <c r="D1904" s="143"/>
    </row>
    <row r="1905" ht="12.75">
      <c r="D1905" s="143"/>
    </row>
    <row r="1906" ht="12.75">
      <c r="D1906" s="143"/>
    </row>
    <row r="1907" ht="12.75">
      <c r="D1907" s="143"/>
    </row>
    <row r="1908" ht="12.75">
      <c r="D1908" s="143"/>
    </row>
    <row r="1909" ht="12.75">
      <c r="D1909" s="143"/>
    </row>
    <row r="1910" ht="12.75">
      <c r="D1910" s="143"/>
    </row>
    <row r="1911" ht="12.75">
      <c r="D1911" s="143"/>
    </row>
    <row r="1912" ht="12.75">
      <c r="D1912" s="143"/>
    </row>
    <row r="1913" ht="12.75">
      <c r="D1913" s="143"/>
    </row>
    <row r="1914" ht="12.75">
      <c r="D1914" s="143"/>
    </row>
    <row r="1915" ht="12.75">
      <c r="D1915" s="143"/>
    </row>
    <row r="1916" ht="12.75">
      <c r="D1916" s="143"/>
    </row>
    <row r="1917" ht="12.75">
      <c r="D1917" s="143"/>
    </row>
    <row r="1918" ht="12.75">
      <c r="D1918" s="143"/>
    </row>
    <row r="1919" ht="12.75">
      <c r="D1919" s="143"/>
    </row>
    <row r="1920" ht="12.75">
      <c r="D1920" s="143"/>
    </row>
    <row r="1921" ht="12.75">
      <c r="D1921" s="143"/>
    </row>
    <row r="1922" ht="12.75">
      <c r="D1922" s="143"/>
    </row>
    <row r="1923" ht="12.75">
      <c r="D1923" s="143"/>
    </row>
    <row r="1924" ht="12.75">
      <c r="D1924" s="143"/>
    </row>
    <row r="1925" ht="12.75">
      <c r="D1925" s="143"/>
    </row>
    <row r="1926" ht="12.75">
      <c r="D1926" s="143"/>
    </row>
    <row r="1927" ht="12.75">
      <c r="D1927" s="143"/>
    </row>
    <row r="1928" ht="12.75">
      <c r="D1928" s="143"/>
    </row>
    <row r="1929" ht="12.75">
      <c r="D1929" s="143"/>
    </row>
    <row r="1930" ht="12.75">
      <c r="D1930" s="143"/>
    </row>
    <row r="1931" ht="12.75">
      <c r="D1931" s="143"/>
    </row>
    <row r="1932" ht="12.75">
      <c r="D1932" s="143"/>
    </row>
    <row r="1933" ht="12.75">
      <c r="D1933" s="143"/>
    </row>
    <row r="1934" ht="12.75">
      <c r="D1934" s="143"/>
    </row>
    <row r="1935" ht="12.75">
      <c r="D1935" s="143"/>
    </row>
    <row r="1936" ht="12.75">
      <c r="D1936" s="143"/>
    </row>
    <row r="1937" ht="12.75">
      <c r="D1937" s="143"/>
    </row>
    <row r="1938" ht="12.75">
      <c r="D1938" s="143"/>
    </row>
    <row r="1939" ht="12.75">
      <c r="D1939" s="143"/>
    </row>
    <row r="1940" ht="12.75">
      <c r="D1940" s="143"/>
    </row>
    <row r="1941" ht="12.75">
      <c r="D1941" s="143"/>
    </row>
    <row r="1942" ht="12.75">
      <c r="D1942" s="143"/>
    </row>
    <row r="1943" ht="12.75">
      <c r="D1943" s="143"/>
    </row>
    <row r="1944" ht="12.75">
      <c r="D1944" s="143"/>
    </row>
    <row r="1945" ht="12.75">
      <c r="D1945" s="143"/>
    </row>
    <row r="1946" ht="12.75">
      <c r="D1946" s="143"/>
    </row>
    <row r="1947" ht="12.75">
      <c r="D1947" s="143"/>
    </row>
    <row r="1948" ht="12.75">
      <c r="D1948" s="143"/>
    </row>
    <row r="1949" ht="12.75">
      <c r="D1949" s="143"/>
    </row>
    <row r="1950" ht="12.75">
      <c r="D1950" s="143"/>
    </row>
    <row r="1951" ht="12.75">
      <c r="D1951" s="143"/>
    </row>
    <row r="1952" ht="12.75">
      <c r="D1952" s="143"/>
    </row>
    <row r="1953" ht="12.75">
      <c r="D1953" s="143"/>
    </row>
    <row r="1954" ht="12.75">
      <c r="D1954" s="143"/>
    </row>
    <row r="1955" ht="12.75">
      <c r="D1955" s="143"/>
    </row>
    <row r="1956" ht="12.75">
      <c r="D1956" s="143"/>
    </row>
    <row r="1957" ht="12.75">
      <c r="D1957" s="143"/>
    </row>
    <row r="1958" ht="12.75">
      <c r="D1958" s="143"/>
    </row>
    <row r="1959" ht="12.75">
      <c r="D1959" s="143"/>
    </row>
    <row r="1960" ht="12.75">
      <c r="D1960" s="143"/>
    </row>
    <row r="1961" ht="12.75">
      <c r="D1961" s="143"/>
    </row>
    <row r="1962" ht="12.75">
      <c r="D1962" s="143"/>
    </row>
    <row r="1963" ht="12.75">
      <c r="D1963" s="143"/>
    </row>
    <row r="1964" ht="12.75">
      <c r="D1964" s="143"/>
    </row>
    <row r="1965" ht="12.75">
      <c r="D1965" s="143"/>
    </row>
    <row r="1966" ht="12.75">
      <c r="D1966" s="143"/>
    </row>
    <row r="1967" ht="12.75">
      <c r="D1967" s="143"/>
    </row>
    <row r="1968" ht="12.75">
      <c r="D1968" s="143"/>
    </row>
    <row r="1969" ht="12.75">
      <c r="D1969" s="143"/>
    </row>
    <row r="1970" ht="12.75">
      <c r="D1970" s="143"/>
    </row>
    <row r="1971" ht="12.75">
      <c r="D1971" s="143"/>
    </row>
    <row r="1972" ht="12.75">
      <c r="D1972" s="143"/>
    </row>
    <row r="1973" ht="12.75">
      <c r="D1973" s="143"/>
    </row>
    <row r="1974" ht="12.75">
      <c r="D1974" s="143"/>
    </row>
    <row r="1975" ht="12.75">
      <c r="D1975" s="143"/>
    </row>
    <row r="1976" ht="12.75">
      <c r="D1976" s="143"/>
    </row>
    <row r="1977" ht="12.75">
      <c r="D1977" s="143"/>
    </row>
    <row r="1978" ht="12.75">
      <c r="D1978" s="143"/>
    </row>
    <row r="1979" ht="12.75">
      <c r="D1979" s="143"/>
    </row>
    <row r="1980" ht="12.75">
      <c r="D1980" s="143"/>
    </row>
    <row r="1981" ht="12.75">
      <c r="D1981" s="143"/>
    </row>
    <row r="1982" ht="12.75">
      <c r="D1982" s="143"/>
    </row>
    <row r="1983" ht="12.75">
      <c r="D1983" s="143"/>
    </row>
    <row r="1984" ht="12.75">
      <c r="D1984" s="143"/>
    </row>
    <row r="1985" ht="12.75">
      <c r="D1985" s="143"/>
    </row>
    <row r="1986" ht="12.75">
      <c r="D1986" s="143"/>
    </row>
    <row r="1987" ht="12.75">
      <c r="D1987" s="143"/>
    </row>
    <row r="1988" ht="12.75">
      <c r="D1988" s="143"/>
    </row>
    <row r="1989" ht="12.75">
      <c r="D1989" s="143"/>
    </row>
    <row r="1990" ht="12.75">
      <c r="D1990" s="143"/>
    </row>
    <row r="1991" ht="12.75">
      <c r="D1991" s="143"/>
    </row>
    <row r="1992" ht="12.75">
      <c r="D1992" s="143"/>
    </row>
    <row r="1993" ht="12.75">
      <c r="D1993" s="143"/>
    </row>
    <row r="1994" ht="12.75">
      <c r="D1994" s="143"/>
    </row>
    <row r="1995" ht="12.75">
      <c r="D1995" s="143"/>
    </row>
    <row r="1996" ht="12.75">
      <c r="D1996" s="143"/>
    </row>
    <row r="1997" ht="12.75">
      <c r="D1997" s="143"/>
    </row>
    <row r="1998" ht="12.75">
      <c r="D1998" s="143"/>
    </row>
    <row r="1999" ht="12.75">
      <c r="D1999" s="143"/>
    </row>
    <row r="2000" ht="12.75">
      <c r="D2000" s="143"/>
    </row>
    <row r="2001" ht="12.75">
      <c r="D2001" s="143"/>
    </row>
    <row r="2002" ht="12.75">
      <c r="D2002" s="143"/>
    </row>
    <row r="2003" ht="12.75">
      <c r="D2003" s="143"/>
    </row>
    <row r="2004" ht="12.75">
      <c r="D2004" s="143"/>
    </row>
    <row r="2005" ht="12.75">
      <c r="D2005" s="143"/>
    </row>
    <row r="2006" ht="12.75">
      <c r="D2006" s="143"/>
    </row>
    <row r="2007" ht="12.75">
      <c r="D2007" s="143"/>
    </row>
    <row r="2008" ht="12.75">
      <c r="D2008" s="143"/>
    </row>
    <row r="2009" ht="12.75">
      <c r="D2009" s="143"/>
    </row>
    <row r="2010" ht="12.75">
      <c r="D2010" s="143"/>
    </row>
    <row r="2011" ht="12.75">
      <c r="D2011" s="143"/>
    </row>
    <row r="2012" ht="12.75">
      <c r="D2012" s="143"/>
    </row>
    <row r="2013" ht="12.75">
      <c r="D2013" s="143"/>
    </row>
    <row r="2014" ht="12.75">
      <c r="D2014" s="143"/>
    </row>
    <row r="2015" ht="12.75">
      <c r="D2015" s="143"/>
    </row>
    <row r="2016" ht="12.75">
      <c r="D2016" s="143"/>
    </row>
    <row r="2017" ht="12.75">
      <c r="D2017" s="143"/>
    </row>
    <row r="2018" ht="12.75">
      <c r="D2018" s="143"/>
    </row>
    <row r="2019" ht="12.75">
      <c r="D2019" s="143"/>
    </row>
    <row r="2020" ht="12.75">
      <c r="D2020" s="143"/>
    </row>
    <row r="2021" ht="12.75">
      <c r="D2021" s="143"/>
    </row>
    <row r="2022" ht="12.75">
      <c r="D2022" s="143"/>
    </row>
    <row r="2023" ht="12.75">
      <c r="D2023" s="143"/>
    </row>
    <row r="2024" ht="12.75">
      <c r="D2024" s="143"/>
    </row>
    <row r="2025" ht="12.75">
      <c r="D2025" s="143"/>
    </row>
    <row r="2026" ht="12.75">
      <c r="D2026" s="143"/>
    </row>
    <row r="2027" ht="12.75">
      <c r="D2027" s="143"/>
    </row>
    <row r="2028" ht="12.75">
      <c r="D2028" s="143"/>
    </row>
    <row r="2029" ht="12.75">
      <c r="D2029" s="143"/>
    </row>
    <row r="2030" ht="12.75">
      <c r="D2030" s="143"/>
    </row>
    <row r="2031" ht="12.75">
      <c r="D2031" s="143"/>
    </row>
    <row r="2032" ht="12.75">
      <c r="D2032" s="143"/>
    </row>
    <row r="2033" ht="12.75">
      <c r="D2033" s="143"/>
    </row>
    <row r="2034" ht="12.75">
      <c r="D2034" s="143"/>
    </row>
    <row r="2035" ht="12.75">
      <c r="D2035" s="143"/>
    </row>
    <row r="2036" ht="12.75">
      <c r="D2036" s="143"/>
    </row>
    <row r="2037" ht="12.75">
      <c r="D2037" s="143"/>
    </row>
    <row r="2038" ht="12.75">
      <c r="D2038" s="143"/>
    </row>
    <row r="2039" ht="12.75">
      <c r="D2039" s="143"/>
    </row>
    <row r="2040" ht="12.75">
      <c r="D2040" s="143"/>
    </row>
    <row r="2041" ht="12.75">
      <c r="D2041" s="143"/>
    </row>
    <row r="2042" ht="12.75">
      <c r="D2042" s="143"/>
    </row>
    <row r="2043" ht="12.75">
      <c r="D2043" s="143"/>
    </row>
    <row r="2044" ht="12.75">
      <c r="D2044" s="143"/>
    </row>
    <row r="2045" ht="12.75">
      <c r="D2045" s="143"/>
    </row>
    <row r="2046" ht="12.75">
      <c r="D2046" s="143"/>
    </row>
    <row r="2047" ht="12.75">
      <c r="D2047" s="143"/>
    </row>
    <row r="2048" ht="12.75">
      <c r="D2048" s="143"/>
    </row>
    <row r="2049" ht="12.75">
      <c r="D2049" s="143"/>
    </row>
    <row r="2050" ht="12.75">
      <c r="D2050" s="143"/>
    </row>
    <row r="2051" ht="12.75">
      <c r="D2051" s="143"/>
    </row>
    <row r="2052" ht="12.75">
      <c r="D2052" s="143"/>
    </row>
    <row r="2053" ht="12.75">
      <c r="D2053" s="143"/>
    </row>
    <row r="2054" ht="12.75">
      <c r="D2054" s="143"/>
    </row>
    <row r="2055" ht="12.75">
      <c r="D2055" s="143"/>
    </row>
    <row r="2056" ht="12.75">
      <c r="D2056" s="143"/>
    </row>
    <row r="2057" ht="12.75">
      <c r="D2057" s="143"/>
    </row>
    <row r="2058" ht="12.75">
      <c r="D2058" s="143"/>
    </row>
    <row r="2059" ht="12.75">
      <c r="D2059" s="143"/>
    </row>
    <row r="2060" ht="12.75">
      <c r="D2060" s="143"/>
    </row>
    <row r="2061" ht="12.75">
      <c r="D2061" s="143"/>
    </row>
    <row r="2062" ht="12.75">
      <c r="D2062" s="143"/>
    </row>
    <row r="2063" ht="12.75">
      <c r="D2063" s="143"/>
    </row>
    <row r="2064" ht="12.75">
      <c r="D2064" s="143"/>
    </row>
    <row r="2065" ht="12.75">
      <c r="D2065" s="143"/>
    </row>
    <row r="2066" ht="12.75">
      <c r="D2066" s="143"/>
    </row>
    <row r="2067" ht="12.75">
      <c r="D2067" s="143"/>
    </row>
    <row r="2068" ht="12.75">
      <c r="D2068" s="143"/>
    </row>
    <row r="2069" ht="12.75">
      <c r="D2069" s="143"/>
    </row>
    <row r="2070" ht="12.75">
      <c r="D2070" s="143"/>
    </row>
    <row r="2071" ht="12.75">
      <c r="D2071" s="143"/>
    </row>
    <row r="2072" ht="12.75">
      <c r="D2072" s="143"/>
    </row>
    <row r="2073" ht="12.75">
      <c r="D2073" s="143"/>
    </row>
    <row r="2074" ht="12.75">
      <c r="D2074" s="143"/>
    </row>
    <row r="2075" ht="12.75">
      <c r="D2075" s="143"/>
    </row>
    <row r="2076" ht="12.75">
      <c r="D2076" s="143"/>
    </row>
    <row r="2077" ht="12.75">
      <c r="D2077" s="143"/>
    </row>
    <row r="2078" ht="12.75">
      <c r="D2078" s="143"/>
    </row>
    <row r="2079" ht="12.75">
      <c r="D2079" s="143"/>
    </row>
    <row r="2080" ht="12.75">
      <c r="D2080" s="143"/>
    </row>
    <row r="2081" ht="12.75">
      <c r="D2081" s="143"/>
    </row>
    <row r="2082" ht="12.75">
      <c r="D2082" s="143"/>
    </row>
    <row r="2083" ht="12.75">
      <c r="D2083" s="143"/>
    </row>
    <row r="2084" ht="12.75">
      <c r="D2084" s="143"/>
    </row>
    <row r="2085" ht="12.75">
      <c r="D2085" s="143"/>
    </row>
    <row r="2086" ht="12.75">
      <c r="D2086" s="143"/>
    </row>
    <row r="2087" ht="12.75">
      <c r="D2087" s="143"/>
    </row>
    <row r="2088" ht="12.75">
      <c r="D2088" s="143"/>
    </row>
    <row r="2089" ht="12.75">
      <c r="D2089" s="143"/>
    </row>
    <row r="2090" ht="12.75">
      <c r="D2090" s="143"/>
    </row>
    <row r="2091" ht="12.75">
      <c r="D2091" s="143"/>
    </row>
    <row r="2092" ht="12.75">
      <c r="D2092" s="143"/>
    </row>
    <row r="2093" ht="12.75">
      <c r="D2093" s="143"/>
    </row>
    <row r="2094" ht="12.75">
      <c r="D2094" s="143"/>
    </row>
    <row r="2095" ht="12.75">
      <c r="D2095" s="143"/>
    </row>
    <row r="2096" ht="12.75">
      <c r="D2096" s="143"/>
    </row>
    <row r="2097" ht="12.75">
      <c r="D2097" s="143"/>
    </row>
    <row r="2098" ht="12.75">
      <c r="D2098" s="143"/>
    </row>
    <row r="2099" ht="12.75">
      <c r="D2099" s="143"/>
    </row>
    <row r="2100" ht="12.75">
      <c r="D2100" s="143"/>
    </row>
    <row r="2101" ht="12.75">
      <c r="D2101" s="143"/>
    </row>
    <row r="2102" ht="12.75">
      <c r="D2102" s="143"/>
    </row>
    <row r="2103" ht="12.75">
      <c r="D2103" s="143"/>
    </row>
    <row r="2104" ht="12.75">
      <c r="D2104" s="143"/>
    </row>
    <row r="2105" ht="12.75">
      <c r="D2105" s="143"/>
    </row>
    <row r="2106" ht="12.75">
      <c r="D2106" s="143"/>
    </row>
    <row r="2107" ht="12.75">
      <c r="D2107" s="143"/>
    </row>
    <row r="2108" ht="12.75">
      <c r="D2108" s="143"/>
    </row>
    <row r="2109" ht="12.75">
      <c r="D2109" s="143"/>
    </row>
    <row r="2110" ht="12.75">
      <c r="D2110" s="143"/>
    </row>
    <row r="2111" ht="12.75">
      <c r="D2111" s="143"/>
    </row>
    <row r="2112" ht="12.75">
      <c r="D2112" s="143"/>
    </row>
    <row r="2113" ht="12.75">
      <c r="D2113" s="143"/>
    </row>
    <row r="2114" ht="12.75">
      <c r="D2114" s="143"/>
    </row>
    <row r="2115" ht="12.75">
      <c r="D2115" s="143"/>
    </row>
    <row r="2116" ht="12.75">
      <c r="D2116" s="143"/>
    </row>
    <row r="2117" ht="12.75">
      <c r="D2117" s="143"/>
    </row>
    <row r="2118" ht="12.75">
      <c r="D2118" s="143"/>
    </row>
    <row r="2119" ht="12.75">
      <c r="D2119" s="143"/>
    </row>
    <row r="2120" ht="12.75">
      <c r="D2120" s="143"/>
    </row>
    <row r="2121" ht="12.75">
      <c r="D2121" s="143"/>
    </row>
    <row r="2122" ht="12.75">
      <c r="D2122" s="143"/>
    </row>
    <row r="2123" ht="12.75">
      <c r="D2123" s="143"/>
    </row>
    <row r="2124" ht="12.75">
      <c r="D2124" s="143"/>
    </row>
    <row r="2125" ht="12.75">
      <c r="D2125" s="143"/>
    </row>
    <row r="2126" ht="12.75">
      <c r="D2126" s="143"/>
    </row>
    <row r="2127" ht="12.75">
      <c r="D2127" s="143"/>
    </row>
    <row r="2128" ht="12.75">
      <c r="D2128" s="143"/>
    </row>
    <row r="2129" ht="12.75">
      <c r="D2129" s="143"/>
    </row>
    <row r="2130" ht="12.75">
      <c r="D2130" s="143"/>
    </row>
    <row r="2131" ht="12.75">
      <c r="D2131" s="143"/>
    </row>
    <row r="2132" ht="12.75">
      <c r="D2132" s="143"/>
    </row>
    <row r="2133" ht="12.75">
      <c r="D2133" s="143"/>
    </row>
    <row r="2134" ht="12.75">
      <c r="D2134" s="143"/>
    </row>
    <row r="2135" ht="12.75">
      <c r="D2135" s="143"/>
    </row>
    <row r="2136" ht="12.75">
      <c r="D2136" s="143"/>
    </row>
    <row r="2137" ht="12.75">
      <c r="D2137" s="143"/>
    </row>
    <row r="2138" ht="12.75">
      <c r="D2138" s="143"/>
    </row>
    <row r="2139" ht="12.75">
      <c r="D2139" s="143"/>
    </row>
    <row r="2140" ht="12.75">
      <c r="D2140" s="143"/>
    </row>
    <row r="2141" ht="12.75">
      <c r="D2141" s="143"/>
    </row>
    <row r="2142" ht="12.75">
      <c r="D2142" s="143"/>
    </row>
    <row r="2143" ht="12.75">
      <c r="D2143" s="143"/>
    </row>
    <row r="2144" ht="12.75">
      <c r="D2144" s="143"/>
    </row>
    <row r="2145" ht="12.75">
      <c r="D2145" s="143"/>
    </row>
    <row r="2146" ht="12.75">
      <c r="D2146" s="143"/>
    </row>
    <row r="2147" ht="12.75">
      <c r="D2147" s="143"/>
    </row>
    <row r="2148" ht="12.75">
      <c r="D2148" s="143"/>
    </row>
    <row r="2149" ht="12.75">
      <c r="D2149" s="143"/>
    </row>
    <row r="2150" ht="12.75">
      <c r="D2150" s="143"/>
    </row>
    <row r="2151" ht="12.75">
      <c r="D2151" s="143"/>
    </row>
    <row r="2152" ht="12.75">
      <c r="D2152" s="143"/>
    </row>
    <row r="2153" ht="12.75">
      <c r="D2153" s="143"/>
    </row>
    <row r="2154" ht="12.75">
      <c r="D2154" s="143"/>
    </row>
    <row r="2155" ht="12.75">
      <c r="D2155" s="143"/>
    </row>
    <row r="2156" ht="12.75">
      <c r="D2156" s="143"/>
    </row>
    <row r="2157" ht="12.75">
      <c r="D2157" s="143"/>
    </row>
    <row r="2158" ht="12.75">
      <c r="D2158" s="143"/>
    </row>
    <row r="2159" ht="12.75">
      <c r="D2159" s="143"/>
    </row>
    <row r="2160" ht="12.75">
      <c r="D2160" s="143"/>
    </row>
    <row r="2161" ht="12.75">
      <c r="D2161" s="143"/>
    </row>
    <row r="2162" ht="12.75">
      <c r="D2162" s="143"/>
    </row>
    <row r="2163" ht="12.75">
      <c r="D2163" s="143"/>
    </row>
    <row r="2164" ht="12.75">
      <c r="D2164" s="143"/>
    </row>
    <row r="2165" ht="12.75">
      <c r="D2165" s="143"/>
    </row>
    <row r="2166" ht="12.75">
      <c r="D2166" s="143"/>
    </row>
    <row r="2167" ht="12.75">
      <c r="D2167" s="143"/>
    </row>
    <row r="2168" ht="12.75">
      <c r="D2168" s="143"/>
    </row>
    <row r="2169" ht="12.75">
      <c r="D2169" s="143"/>
    </row>
    <row r="2170" ht="12.75">
      <c r="D2170" s="143"/>
    </row>
    <row r="2171" ht="12.75">
      <c r="D2171" s="143"/>
    </row>
    <row r="2172" ht="12.75">
      <c r="D2172" s="143"/>
    </row>
    <row r="2173" ht="12.75">
      <c r="D2173" s="143"/>
    </row>
    <row r="2174" ht="12.75">
      <c r="D2174" s="143"/>
    </row>
    <row r="2175" ht="12.75">
      <c r="D2175" s="143"/>
    </row>
    <row r="2176" ht="12.75">
      <c r="D2176" s="143"/>
    </row>
    <row r="2177" ht="12.75">
      <c r="D2177" s="143"/>
    </row>
    <row r="2178" ht="12.75">
      <c r="D2178" s="143"/>
    </row>
    <row r="2179" ht="12.75">
      <c r="D2179" s="143"/>
    </row>
    <row r="2180" ht="12.75">
      <c r="D2180" s="143"/>
    </row>
    <row r="2181" ht="12.75">
      <c r="D2181" s="143"/>
    </row>
    <row r="2182" ht="12.75">
      <c r="D2182" s="143"/>
    </row>
    <row r="2183" ht="12.75">
      <c r="D2183" s="143"/>
    </row>
    <row r="2184" ht="12.75">
      <c r="D2184" s="143"/>
    </row>
    <row r="2185" ht="12.75">
      <c r="D2185" s="143"/>
    </row>
    <row r="2186" ht="12.75">
      <c r="D2186" s="143"/>
    </row>
    <row r="2187" ht="12.75">
      <c r="D2187" s="143"/>
    </row>
    <row r="2188" ht="12.75">
      <c r="D2188" s="143"/>
    </row>
    <row r="2189" ht="12.75">
      <c r="D2189" s="143"/>
    </row>
    <row r="2190" ht="12.75">
      <c r="D2190" s="143"/>
    </row>
    <row r="2191" ht="12.75">
      <c r="D2191" s="143"/>
    </row>
    <row r="2192" ht="12.75">
      <c r="D2192" s="143"/>
    </row>
    <row r="2193" ht="12.75">
      <c r="D2193" s="143"/>
    </row>
    <row r="2194" ht="12.75">
      <c r="D2194" s="143"/>
    </row>
    <row r="2195" ht="12.75">
      <c r="D2195" s="143"/>
    </row>
    <row r="2196" ht="12.75">
      <c r="D2196" s="143"/>
    </row>
    <row r="2197" ht="12.75">
      <c r="D2197" s="143"/>
    </row>
    <row r="2198" ht="12.75">
      <c r="D2198" s="143"/>
    </row>
    <row r="2199" ht="12.75">
      <c r="D2199" s="143"/>
    </row>
    <row r="2200" ht="12.75">
      <c r="D2200" s="143"/>
    </row>
    <row r="2201" ht="12.75">
      <c r="D2201" s="143"/>
    </row>
    <row r="2202" ht="12.75">
      <c r="D2202" s="143"/>
    </row>
    <row r="2203" ht="12.75">
      <c r="D2203" s="143"/>
    </row>
    <row r="2204" ht="12.75">
      <c r="D2204" s="143"/>
    </row>
    <row r="2205" ht="12.75">
      <c r="D2205" s="143"/>
    </row>
    <row r="2206" ht="12.75">
      <c r="D2206" s="143"/>
    </row>
    <row r="2207" ht="12.75">
      <c r="D2207" s="143"/>
    </row>
    <row r="2208" ht="12.75">
      <c r="D2208" s="143"/>
    </row>
    <row r="2209" ht="12.75">
      <c r="D2209" s="143"/>
    </row>
    <row r="2210" ht="12.75">
      <c r="D2210" s="143"/>
    </row>
    <row r="2211" ht="12.75">
      <c r="D2211" s="143"/>
    </row>
    <row r="2212" ht="12.75">
      <c r="D2212" s="143"/>
    </row>
    <row r="2213" ht="12.75">
      <c r="D2213" s="143"/>
    </row>
    <row r="2214" ht="12.75">
      <c r="D2214" s="143"/>
    </row>
    <row r="2215" ht="12.75">
      <c r="D2215" s="143"/>
    </row>
    <row r="2216" ht="12.75">
      <c r="D2216" s="143"/>
    </row>
    <row r="2217" ht="12.75">
      <c r="D2217" s="143"/>
    </row>
    <row r="2218" ht="12.75">
      <c r="D2218" s="143"/>
    </row>
    <row r="2219" ht="12.75">
      <c r="D2219" s="143"/>
    </row>
    <row r="2220" ht="12.75">
      <c r="D2220" s="143"/>
    </row>
    <row r="2221" ht="12.75">
      <c r="D2221" s="143"/>
    </row>
    <row r="2222" ht="12.75">
      <c r="D2222" s="143"/>
    </row>
    <row r="2223" ht="12.75">
      <c r="D2223" s="143"/>
    </row>
    <row r="2224" ht="12.75">
      <c r="D2224" s="143"/>
    </row>
    <row r="2225" ht="12.75">
      <c r="D2225" s="143"/>
    </row>
    <row r="2226" ht="12.75">
      <c r="D2226" s="143"/>
    </row>
    <row r="2227" ht="12.75">
      <c r="D2227" s="143"/>
    </row>
    <row r="2228" ht="12.75">
      <c r="D2228" s="143"/>
    </row>
    <row r="2229" ht="12.75">
      <c r="D2229" s="143"/>
    </row>
    <row r="2230" ht="12.75">
      <c r="D2230" s="143"/>
    </row>
    <row r="2231" ht="12.75">
      <c r="D2231" s="143"/>
    </row>
    <row r="2232" ht="12.75">
      <c r="D2232" s="143"/>
    </row>
    <row r="2233" ht="12.75">
      <c r="D2233" s="143"/>
    </row>
    <row r="2234" ht="12.75">
      <c r="D2234" s="143"/>
    </row>
    <row r="2235" ht="12.75">
      <c r="D2235" s="143"/>
    </row>
    <row r="2236" ht="12.75">
      <c r="D2236" s="143"/>
    </row>
    <row r="2237" ht="12.75">
      <c r="D2237" s="143"/>
    </row>
    <row r="2238" ht="12.75">
      <c r="D2238" s="143"/>
    </row>
    <row r="2239" ht="12.75">
      <c r="D2239" s="143"/>
    </row>
    <row r="2240" ht="12.75">
      <c r="D2240" s="143"/>
    </row>
    <row r="2241" ht="12.75">
      <c r="D2241" s="143"/>
    </row>
    <row r="2242" ht="12.75">
      <c r="D2242" s="143"/>
    </row>
    <row r="2243" ht="12.75">
      <c r="D2243" s="143"/>
    </row>
    <row r="2244" ht="12.75">
      <c r="D2244" s="143"/>
    </row>
    <row r="2245" ht="12.75">
      <c r="D2245" s="143"/>
    </row>
    <row r="2246" ht="12.75">
      <c r="D2246" s="143"/>
    </row>
    <row r="2247" ht="12.75">
      <c r="D2247" s="143"/>
    </row>
    <row r="2248" ht="12.75">
      <c r="D2248" s="143"/>
    </row>
    <row r="2249" ht="12.75">
      <c r="D2249" s="143"/>
    </row>
    <row r="2250" ht="12.75">
      <c r="D2250" s="143"/>
    </row>
    <row r="2251" ht="12.75">
      <c r="D2251" s="143"/>
    </row>
    <row r="2252" ht="12.75">
      <c r="D2252" s="143"/>
    </row>
    <row r="2253" ht="12.75">
      <c r="D2253" s="143"/>
    </row>
    <row r="2254" ht="12.75">
      <c r="D2254" s="143"/>
    </row>
    <row r="2255" ht="12.75">
      <c r="D2255" s="143"/>
    </row>
    <row r="2256" ht="12.75">
      <c r="D2256" s="143"/>
    </row>
    <row r="2257" ht="12.75">
      <c r="D2257" s="143"/>
    </row>
    <row r="2258" ht="12.75">
      <c r="D2258" s="143"/>
    </row>
    <row r="2259" ht="12.75">
      <c r="D2259" s="143"/>
    </row>
    <row r="2260" ht="12.75">
      <c r="D2260" s="143"/>
    </row>
    <row r="2261" ht="12.75">
      <c r="D2261" s="143"/>
    </row>
    <row r="2262" ht="12.75">
      <c r="D2262" s="143"/>
    </row>
    <row r="2263" ht="12.75">
      <c r="D2263" s="143"/>
    </row>
    <row r="2264" ht="12.75">
      <c r="D2264" s="143"/>
    </row>
    <row r="2265" ht="12.75">
      <c r="D2265" s="143"/>
    </row>
    <row r="2266" ht="12.75">
      <c r="D2266" s="143"/>
    </row>
    <row r="2267" ht="12.75">
      <c r="D2267" s="143"/>
    </row>
    <row r="2268" ht="12.75">
      <c r="D2268" s="143"/>
    </row>
    <row r="2269" ht="12.75">
      <c r="D2269" s="143"/>
    </row>
    <row r="2270" ht="12.75">
      <c r="D2270" s="143"/>
    </row>
    <row r="2271" ht="12.75">
      <c r="D2271" s="143"/>
    </row>
    <row r="2272" ht="12.75">
      <c r="D2272" s="143"/>
    </row>
    <row r="2273" ht="12.75">
      <c r="D2273" s="143"/>
    </row>
    <row r="2274" ht="12.75">
      <c r="D2274" s="143"/>
    </row>
    <row r="2275" ht="12.75">
      <c r="D2275" s="143"/>
    </row>
    <row r="2276" ht="12.75">
      <c r="D2276" s="143"/>
    </row>
    <row r="2277" ht="12.75">
      <c r="D2277" s="143"/>
    </row>
    <row r="2278" ht="12.75">
      <c r="D2278" s="143"/>
    </row>
    <row r="2279" ht="12.75">
      <c r="D2279" s="143"/>
    </row>
    <row r="2280" ht="12.75">
      <c r="D2280" s="143"/>
    </row>
    <row r="2281" ht="12.75">
      <c r="D2281" s="143"/>
    </row>
    <row r="2282" ht="12.75">
      <c r="D2282" s="143"/>
    </row>
    <row r="2283" ht="12.75">
      <c r="D2283" s="143"/>
    </row>
    <row r="2284" ht="12.75">
      <c r="D2284" s="143"/>
    </row>
    <row r="2285" ht="12.75">
      <c r="D2285" s="143"/>
    </row>
    <row r="2286" ht="12.75">
      <c r="D2286" s="143"/>
    </row>
    <row r="2287" ht="12.75">
      <c r="D2287" s="143"/>
    </row>
    <row r="2288" ht="12.75">
      <c r="D2288" s="143"/>
    </row>
    <row r="2289" ht="12.75">
      <c r="D2289" s="143"/>
    </row>
    <row r="2290" ht="12.75">
      <c r="D2290" s="143"/>
    </row>
    <row r="2291" ht="12.75">
      <c r="D2291" s="143"/>
    </row>
    <row r="2292" ht="12.75">
      <c r="D2292" s="143"/>
    </row>
    <row r="2293" ht="12.75">
      <c r="D2293" s="143"/>
    </row>
    <row r="2294" ht="12.75">
      <c r="D2294" s="143"/>
    </row>
    <row r="2295" ht="12.75">
      <c r="D2295" s="143"/>
    </row>
    <row r="2296" ht="12.75">
      <c r="D2296" s="143"/>
    </row>
    <row r="2297" ht="12.75">
      <c r="D2297" s="143"/>
    </row>
    <row r="2298" ht="12.75">
      <c r="D2298" s="143"/>
    </row>
    <row r="2299" ht="12.75">
      <c r="D2299" s="143"/>
    </row>
    <row r="2300" ht="12.75">
      <c r="D2300" s="143"/>
    </row>
    <row r="2301" ht="12.75">
      <c r="D2301" s="143"/>
    </row>
    <row r="2302" ht="12.75">
      <c r="D2302" s="143"/>
    </row>
    <row r="2303" ht="12.75">
      <c r="D2303" s="143"/>
    </row>
    <row r="2304" ht="12.75">
      <c r="D2304" s="143"/>
    </row>
    <row r="2305" ht="12.75">
      <c r="D2305" s="143"/>
    </row>
    <row r="2306" ht="12.75">
      <c r="D2306" s="143"/>
    </row>
    <row r="2307" ht="12.75">
      <c r="D2307" s="143"/>
    </row>
    <row r="2308" ht="12.75">
      <c r="D2308" s="143"/>
    </row>
    <row r="2309" ht="12.75">
      <c r="D2309" s="143"/>
    </row>
    <row r="2310" ht="12.75">
      <c r="D2310" s="143"/>
    </row>
    <row r="2311" ht="12.75">
      <c r="D2311" s="143"/>
    </row>
    <row r="2312" ht="12.75">
      <c r="D2312" s="143"/>
    </row>
    <row r="2313" ht="12.75">
      <c r="D2313" s="143"/>
    </row>
    <row r="2314" ht="12.75">
      <c r="D2314" s="143"/>
    </row>
    <row r="2315" ht="12.75">
      <c r="D2315" s="143"/>
    </row>
    <row r="2316" ht="12.75">
      <c r="D2316" s="143"/>
    </row>
    <row r="2317" ht="12.75">
      <c r="D2317" s="143"/>
    </row>
    <row r="2318" ht="12.75">
      <c r="D2318" s="143"/>
    </row>
    <row r="2319" ht="12.75">
      <c r="D2319" s="143"/>
    </row>
    <row r="2320" ht="12.75">
      <c r="D2320" s="143"/>
    </row>
    <row r="2321" ht="12.75">
      <c r="D2321" s="143"/>
    </row>
    <row r="2322" ht="12.75">
      <c r="D2322" s="143"/>
    </row>
    <row r="2323" ht="12.75">
      <c r="D2323" s="143"/>
    </row>
    <row r="2324" ht="12.75">
      <c r="D2324" s="143"/>
    </row>
    <row r="2325" ht="12.75">
      <c r="D2325" s="143"/>
    </row>
    <row r="2326" ht="12.75">
      <c r="D2326" s="143"/>
    </row>
    <row r="2327" ht="12.75">
      <c r="D2327" s="143"/>
    </row>
    <row r="2328" ht="12.75">
      <c r="D2328" s="143"/>
    </row>
    <row r="2329" ht="12.75">
      <c r="D2329" s="143"/>
    </row>
    <row r="2330" ht="12.75">
      <c r="D2330" s="143"/>
    </row>
    <row r="2331" ht="12.75">
      <c r="D2331" s="143"/>
    </row>
    <row r="2332" ht="12.75">
      <c r="D2332" s="143"/>
    </row>
    <row r="2333" ht="12.75">
      <c r="D2333" s="143"/>
    </row>
    <row r="2334" ht="12.75">
      <c r="D2334" s="143"/>
    </row>
    <row r="2335" ht="12.75">
      <c r="D2335" s="143"/>
    </row>
    <row r="2336" ht="12.75">
      <c r="D2336" s="143"/>
    </row>
    <row r="2337" ht="12.75">
      <c r="D2337" s="143"/>
    </row>
    <row r="2338" ht="12.75">
      <c r="D2338" s="143"/>
    </row>
    <row r="2339" ht="12.75">
      <c r="D2339" s="143"/>
    </row>
    <row r="2340" ht="12.75">
      <c r="D2340" s="143"/>
    </row>
    <row r="2341" ht="12.75">
      <c r="D2341" s="143"/>
    </row>
    <row r="2342" ht="12.75">
      <c r="D2342" s="143"/>
    </row>
    <row r="2343" ht="12.75">
      <c r="D2343" s="143"/>
    </row>
    <row r="2344" ht="12.75">
      <c r="D2344" s="143"/>
    </row>
    <row r="2345" ht="12.75">
      <c r="D2345" s="143"/>
    </row>
    <row r="2346" ht="12.75">
      <c r="D2346" s="143"/>
    </row>
    <row r="2347" ht="12.75">
      <c r="D2347" s="143"/>
    </row>
    <row r="2348" ht="12.75">
      <c r="D2348" s="143"/>
    </row>
    <row r="2349" ht="12.75">
      <c r="D2349" s="143"/>
    </row>
    <row r="2350" ht="12.75">
      <c r="D2350" s="143"/>
    </row>
    <row r="2351" ht="12.75">
      <c r="D2351" s="143"/>
    </row>
    <row r="2352" ht="12.75">
      <c r="D2352" s="143"/>
    </row>
    <row r="2353" ht="12.75">
      <c r="D2353" s="143"/>
    </row>
    <row r="2354" ht="12.75">
      <c r="D2354" s="143"/>
    </row>
    <row r="2355" ht="12.75">
      <c r="D2355" s="143"/>
    </row>
    <row r="2356" ht="12.75">
      <c r="D2356" s="143"/>
    </row>
    <row r="2357" ht="12.75">
      <c r="D2357" s="143"/>
    </row>
    <row r="2358" ht="12.75">
      <c r="D2358" s="143"/>
    </row>
    <row r="2359" ht="12.75">
      <c r="D2359" s="143"/>
    </row>
    <row r="2360" ht="12.75">
      <c r="D2360" s="143"/>
    </row>
    <row r="2361" ht="12.75">
      <c r="D2361" s="143"/>
    </row>
    <row r="2362" ht="12.75">
      <c r="D2362" s="143"/>
    </row>
    <row r="2363" ht="12.75">
      <c r="D2363" s="143"/>
    </row>
    <row r="2364" ht="12.75">
      <c r="D2364" s="143"/>
    </row>
    <row r="2365" ht="12.75">
      <c r="D2365" s="143"/>
    </row>
    <row r="2366" ht="12.75">
      <c r="D2366" s="143"/>
    </row>
    <row r="2367" ht="12.75">
      <c r="D2367" s="143"/>
    </row>
    <row r="2368" ht="12.75">
      <c r="D2368" s="143"/>
    </row>
    <row r="2369" ht="12.75">
      <c r="D2369" s="143"/>
    </row>
    <row r="2370" ht="12.75">
      <c r="D2370" s="143"/>
    </row>
    <row r="2371" ht="12.75">
      <c r="D2371" s="143"/>
    </row>
    <row r="2372" ht="12.75">
      <c r="D2372" s="143"/>
    </row>
    <row r="2373" ht="12.75">
      <c r="D2373" s="143"/>
    </row>
    <row r="2374" ht="12.75">
      <c r="D2374" s="143"/>
    </row>
    <row r="2375" ht="12.75">
      <c r="D2375" s="143"/>
    </row>
    <row r="2376" ht="12.75">
      <c r="D2376" s="143"/>
    </row>
    <row r="2377" ht="12.75">
      <c r="D2377" s="143"/>
    </row>
    <row r="2378" ht="12.75">
      <c r="D2378" s="143"/>
    </row>
    <row r="2379" ht="12.75">
      <c r="D2379" s="143"/>
    </row>
    <row r="2380" ht="12.75">
      <c r="D2380" s="143"/>
    </row>
    <row r="2381" ht="12.75">
      <c r="D2381" s="143"/>
    </row>
    <row r="2382" ht="12.75">
      <c r="D2382" s="143"/>
    </row>
    <row r="2383" ht="12.75">
      <c r="D2383" s="143"/>
    </row>
    <row r="2384" ht="12.75">
      <c r="D2384" s="143"/>
    </row>
    <row r="2385" ht="12.75">
      <c r="D2385" s="143"/>
    </row>
    <row r="2386" ht="12.75">
      <c r="D2386" s="143"/>
    </row>
    <row r="2387" ht="12.75">
      <c r="D2387" s="143"/>
    </row>
    <row r="2388" ht="12.75">
      <c r="D2388" s="143"/>
    </row>
    <row r="2389" ht="12.75">
      <c r="D2389" s="143"/>
    </row>
    <row r="2390" ht="12.75">
      <c r="D2390" s="143"/>
    </row>
    <row r="2391" ht="12.75">
      <c r="D2391" s="143"/>
    </row>
    <row r="2392" ht="12.75">
      <c r="D2392" s="143"/>
    </row>
    <row r="2393" ht="12.75">
      <c r="D2393" s="143"/>
    </row>
    <row r="2394" ht="12.75">
      <c r="D2394" s="143"/>
    </row>
    <row r="2395" ht="12.75">
      <c r="D2395" s="143"/>
    </row>
    <row r="2396" ht="12.75">
      <c r="D2396" s="143"/>
    </row>
    <row r="2397" ht="12.75">
      <c r="D2397" s="143"/>
    </row>
    <row r="2398" ht="12.75">
      <c r="D2398" s="143"/>
    </row>
    <row r="2399" ht="12.75">
      <c r="D2399" s="143"/>
    </row>
    <row r="2400" ht="12.75">
      <c r="D2400" s="143"/>
    </row>
    <row r="2401" ht="12.75">
      <c r="D2401" s="143"/>
    </row>
    <row r="2402" ht="12.75">
      <c r="D2402" s="143"/>
    </row>
    <row r="2403" ht="12.75">
      <c r="D2403" s="143"/>
    </row>
    <row r="2404" ht="12.75">
      <c r="D2404" s="143"/>
    </row>
    <row r="2405" ht="12.75">
      <c r="D2405" s="143"/>
    </row>
    <row r="2406" ht="12.75">
      <c r="D2406" s="143"/>
    </row>
    <row r="2407" ht="12.75">
      <c r="D2407" s="143"/>
    </row>
    <row r="2408" ht="12.75">
      <c r="D2408" s="143"/>
    </row>
    <row r="2409" ht="12.75">
      <c r="D2409" s="143"/>
    </row>
    <row r="2410" ht="12.75">
      <c r="D2410" s="143"/>
    </row>
    <row r="2411" ht="12.75">
      <c r="D2411" s="143"/>
    </row>
    <row r="2412" ht="12.75">
      <c r="D2412" s="143"/>
    </row>
    <row r="2413" ht="12.75">
      <c r="D2413" s="143"/>
    </row>
    <row r="2414" ht="12.75">
      <c r="D2414" s="143"/>
    </row>
    <row r="2415" ht="12.75">
      <c r="D2415" s="143"/>
    </row>
    <row r="2416" ht="12.75">
      <c r="D2416" s="143"/>
    </row>
    <row r="2417" ht="12.75">
      <c r="D2417" s="143"/>
    </row>
    <row r="2418" ht="12.75">
      <c r="D2418" s="143"/>
    </row>
    <row r="2419" ht="12.75">
      <c r="D2419" s="143"/>
    </row>
    <row r="2420" ht="12.75">
      <c r="D2420" s="143"/>
    </row>
    <row r="2421" ht="12.75">
      <c r="D2421" s="143"/>
    </row>
    <row r="2422" ht="12.75">
      <c r="D2422" s="143"/>
    </row>
    <row r="2423" ht="12.75">
      <c r="D2423" s="143"/>
    </row>
    <row r="2424" ht="12.75">
      <c r="D2424" s="143"/>
    </row>
    <row r="2425" ht="12.75">
      <c r="D2425" s="143"/>
    </row>
    <row r="2426" ht="12.75">
      <c r="D2426" s="143"/>
    </row>
    <row r="2427" ht="12.75">
      <c r="D2427" s="143"/>
    </row>
    <row r="2428" ht="12.75">
      <c r="D2428" s="143"/>
    </row>
    <row r="2429" ht="12.75">
      <c r="D2429" s="143"/>
    </row>
    <row r="2430" ht="12.75">
      <c r="D2430" s="143"/>
    </row>
    <row r="2431" ht="12.75">
      <c r="D2431" s="143"/>
    </row>
    <row r="2432" ht="12.75">
      <c r="D2432" s="143"/>
    </row>
    <row r="2433" ht="12.75">
      <c r="D2433" s="143"/>
    </row>
    <row r="2434" ht="12.75">
      <c r="D2434" s="143"/>
    </row>
    <row r="2435" ht="12.75">
      <c r="D2435" s="143"/>
    </row>
    <row r="2436" ht="12.75">
      <c r="D2436" s="143"/>
    </row>
    <row r="2437" ht="12.75">
      <c r="D2437" s="143"/>
    </row>
    <row r="2438" ht="12.75">
      <c r="D2438" s="143"/>
    </row>
    <row r="2439" ht="12.75">
      <c r="D2439" s="143"/>
    </row>
    <row r="2440" ht="12.75">
      <c r="D2440" s="143"/>
    </row>
    <row r="2441" ht="12.75">
      <c r="D2441" s="143"/>
    </row>
    <row r="2442" ht="12.75">
      <c r="D2442" s="143"/>
    </row>
    <row r="2443" ht="12.75">
      <c r="D2443" s="143"/>
    </row>
    <row r="2444" ht="12.75">
      <c r="D2444" s="143"/>
    </row>
    <row r="2445" ht="12.75">
      <c r="D2445" s="143"/>
    </row>
    <row r="2446" ht="12.75">
      <c r="D2446" s="143"/>
    </row>
    <row r="2447" ht="12.75">
      <c r="D2447" s="143"/>
    </row>
    <row r="2448" ht="12.75">
      <c r="D2448" s="143"/>
    </row>
    <row r="2449" ht="12.75">
      <c r="D2449" s="143"/>
    </row>
    <row r="2450" ht="12.75">
      <c r="D2450" s="143"/>
    </row>
    <row r="2451" ht="12.75">
      <c r="D2451" s="143"/>
    </row>
    <row r="2452" ht="12.75">
      <c r="D2452" s="143"/>
    </row>
    <row r="2453" ht="12.75">
      <c r="D2453" s="143"/>
    </row>
    <row r="2454" ht="12.75">
      <c r="D2454" s="143"/>
    </row>
    <row r="2455" ht="12.75">
      <c r="D2455" s="143"/>
    </row>
    <row r="2456" ht="12.75">
      <c r="D2456" s="143"/>
    </row>
    <row r="2457" ht="12.75">
      <c r="D2457" s="143"/>
    </row>
    <row r="2458" ht="12.75">
      <c r="D2458" s="143"/>
    </row>
    <row r="2459" ht="12.75">
      <c r="D2459" s="143"/>
    </row>
    <row r="2460" ht="12.75">
      <c r="D2460" s="143"/>
    </row>
    <row r="2461" ht="12.75">
      <c r="D2461" s="143"/>
    </row>
    <row r="2462" ht="12.75">
      <c r="D2462" s="143"/>
    </row>
    <row r="2463" ht="12.75">
      <c r="D2463" s="143"/>
    </row>
    <row r="2464" ht="12.75">
      <c r="D2464" s="143"/>
    </row>
    <row r="2465" ht="12.75">
      <c r="D2465" s="143"/>
    </row>
    <row r="2466" ht="12.75">
      <c r="D2466" s="143"/>
    </row>
    <row r="2467" ht="12.75">
      <c r="D2467" s="143"/>
    </row>
    <row r="2468" ht="12.75">
      <c r="D2468" s="143"/>
    </row>
    <row r="2469" ht="12.75">
      <c r="D2469" s="143"/>
    </row>
    <row r="2470" ht="12.75">
      <c r="D2470" s="143"/>
    </row>
    <row r="2471" ht="12.75">
      <c r="D2471" s="143"/>
    </row>
    <row r="2472" ht="12.75">
      <c r="D2472" s="143"/>
    </row>
    <row r="2473" ht="12.75">
      <c r="D2473" s="143"/>
    </row>
    <row r="2474" ht="12.75">
      <c r="D2474" s="143"/>
    </row>
    <row r="2475" ht="12.75">
      <c r="D2475" s="143"/>
    </row>
    <row r="2476" ht="12.75">
      <c r="D2476" s="143"/>
    </row>
    <row r="2477" ht="12.75">
      <c r="D2477" s="143"/>
    </row>
    <row r="2478" ht="12.75">
      <c r="D2478" s="143"/>
    </row>
    <row r="2479" ht="12.75">
      <c r="D2479" s="143"/>
    </row>
    <row r="2480" ht="12.75">
      <c r="D2480" s="143"/>
    </row>
    <row r="2481" ht="12.75">
      <c r="D2481" s="143"/>
    </row>
    <row r="2482" ht="12.75">
      <c r="D2482" s="143"/>
    </row>
    <row r="2483" ht="12.75">
      <c r="D2483" s="143"/>
    </row>
    <row r="2484" ht="12.75">
      <c r="D2484" s="143"/>
    </row>
    <row r="2485" ht="12.75">
      <c r="D2485" s="143"/>
    </row>
    <row r="2486" ht="12.75">
      <c r="D2486" s="143"/>
    </row>
    <row r="2487" ht="12.75">
      <c r="D2487" s="143"/>
    </row>
    <row r="2488" ht="12.75">
      <c r="D2488" s="143"/>
    </row>
    <row r="2489" ht="12.75">
      <c r="D2489" s="143"/>
    </row>
    <row r="2490" ht="12.75">
      <c r="D2490" s="143"/>
    </row>
    <row r="2491" ht="12.75">
      <c r="D2491" s="143"/>
    </row>
    <row r="2492" ht="12.75">
      <c r="D2492" s="143"/>
    </row>
    <row r="2493" ht="12.75">
      <c r="D2493" s="143"/>
    </row>
    <row r="2494" ht="12.75">
      <c r="D2494" s="143"/>
    </row>
    <row r="2495" ht="12.75">
      <c r="D2495" s="143"/>
    </row>
    <row r="2496" ht="12.75">
      <c r="D2496" s="143"/>
    </row>
    <row r="2497" ht="12.75">
      <c r="D2497" s="143"/>
    </row>
    <row r="2498" ht="12.75">
      <c r="D2498" s="143"/>
    </row>
    <row r="2499" ht="12.75">
      <c r="D2499" s="143"/>
    </row>
    <row r="2500" ht="12.75">
      <c r="D2500" s="143"/>
    </row>
    <row r="2501" ht="12.75">
      <c r="D2501" s="143"/>
    </row>
    <row r="2502" ht="12.75">
      <c r="D2502" s="143"/>
    </row>
    <row r="2503" ht="12.75">
      <c r="D2503" s="143"/>
    </row>
    <row r="2504" ht="12.75">
      <c r="D2504" s="143"/>
    </row>
    <row r="2505" ht="12.75">
      <c r="D2505" s="143"/>
    </row>
    <row r="2506" ht="12.75">
      <c r="D2506" s="143"/>
    </row>
    <row r="2507" ht="12.75">
      <c r="D2507" s="143"/>
    </row>
    <row r="2508" ht="12.75">
      <c r="D2508" s="143"/>
    </row>
    <row r="2509" ht="12.75">
      <c r="D2509" s="143"/>
    </row>
    <row r="2510" ht="12.75">
      <c r="D2510" s="143"/>
    </row>
    <row r="2511" ht="12.75">
      <c r="D2511" s="143"/>
    </row>
    <row r="2512" ht="12.75">
      <c r="D2512" s="143"/>
    </row>
    <row r="2513" ht="12.75">
      <c r="D2513" s="143"/>
    </row>
    <row r="2514" ht="12.75">
      <c r="D2514" s="143"/>
    </row>
    <row r="2515" ht="12.75">
      <c r="D2515" s="143"/>
    </row>
    <row r="2516" ht="12.75">
      <c r="D2516" s="143"/>
    </row>
    <row r="2517" ht="12.75">
      <c r="D2517" s="143"/>
    </row>
    <row r="2518" ht="12.75">
      <c r="D2518" s="143"/>
    </row>
    <row r="2519" ht="12.75">
      <c r="D2519" s="143"/>
    </row>
    <row r="2520" ht="12.75">
      <c r="D2520" s="143"/>
    </row>
    <row r="2521" ht="12.75">
      <c r="D2521" s="143"/>
    </row>
    <row r="2522" ht="12.75">
      <c r="D2522" s="143"/>
    </row>
    <row r="2523" ht="12.75">
      <c r="D2523" s="143"/>
    </row>
    <row r="2524" ht="12.75">
      <c r="D2524" s="143"/>
    </row>
    <row r="2525" ht="12.75">
      <c r="D2525" s="143"/>
    </row>
    <row r="2526" ht="12.75">
      <c r="D2526" s="143"/>
    </row>
    <row r="2527" ht="12.75">
      <c r="D2527" s="143"/>
    </row>
    <row r="2528" ht="12.75">
      <c r="D2528" s="143"/>
    </row>
    <row r="2529" ht="12.75">
      <c r="D2529" s="143"/>
    </row>
    <row r="2530" ht="12.75">
      <c r="D2530" s="143"/>
    </row>
    <row r="2531" ht="12.75">
      <c r="D2531" s="143"/>
    </row>
    <row r="2532" ht="12.75">
      <c r="D2532" s="143"/>
    </row>
    <row r="2533" ht="12.75">
      <c r="D2533" s="143"/>
    </row>
    <row r="2534" ht="12.75">
      <c r="D2534" s="143"/>
    </row>
    <row r="2535" ht="12.75">
      <c r="D2535" s="143"/>
    </row>
    <row r="2536" ht="12.75">
      <c r="D2536" s="143"/>
    </row>
    <row r="2537" ht="12.75">
      <c r="D2537" s="143"/>
    </row>
    <row r="2538" ht="12.75">
      <c r="D2538" s="143"/>
    </row>
    <row r="2539" ht="12.75">
      <c r="D2539" s="143"/>
    </row>
    <row r="2540" ht="12.75">
      <c r="D2540" s="143"/>
    </row>
    <row r="2541" ht="12.75">
      <c r="D2541" s="143"/>
    </row>
    <row r="2542" ht="12.75">
      <c r="D2542" s="143"/>
    </row>
    <row r="2543" ht="12.75">
      <c r="D2543" s="143"/>
    </row>
    <row r="2544" ht="12.75">
      <c r="D2544" s="143"/>
    </row>
    <row r="2545" ht="12.75">
      <c r="D2545" s="143"/>
    </row>
    <row r="2546" ht="12.75">
      <c r="D2546" s="143"/>
    </row>
    <row r="2547" ht="12.75">
      <c r="D2547" s="143"/>
    </row>
    <row r="2548" ht="12.75">
      <c r="D2548" s="143"/>
    </row>
    <row r="2549" ht="12.75">
      <c r="D2549" s="143"/>
    </row>
    <row r="2550" ht="12.75">
      <c r="D2550" s="143"/>
    </row>
    <row r="2551" ht="12.75">
      <c r="D2551" s="143"/>
    </row>
    <row r="2552" ht="12.75">
      <c r="D2552" s="143"/>
    </row>
    <row r="2553" ht="12.75">
      <c r="D2553" s="143"/>
    </row>
    <row r="2554" ht="12.75">
      <c r="D2554" s="143"/>
    </row>
    <row r="2555" ht="12.75">
      <c r="D2555" s="143"/>
    </row>
    <row r="2556" ht="12.75">
      <c r="D2556" s="143"/>
    </row>
    <row r="2557" ht="12.75">
      <c r="D2557" s="143"/>
    </row>
    <row r="2558" ht="12.75">
      <c r="D2558" s="143"/>
    </row>
    <row r="2559" ht="12.75">
      <c r="D2559" s="143"/>
    </row>
    <row r="2560" ht="12.75">
      <c r="D2560" s="143"/>
    </row>
    <row r="2561" ht="12.75">
      <c r="D2561" s="143"/>
    </row>
    <row r="2562" ht="12.75">
      <c r="D2562" s="143"/>
    </row>
    <row r="2563" ht="12.75">
      <c r="D2563" s="143"/>
    </row>
    <row r="2564" ht="12.75">
      <c r="D2564" s="143"/>
    </row>
    <row r="2565" ht="12.75">
      <c r="D2565" s="143"/>
    </row>
    <row r="2566" ht="12.75">
      <c r="D2566" s="143"/>
    </row>
    <row r="2567" ht="12.75">
      <c r="D2567" s="143"/>
    </row>
    <row r="2568" ht="12.75">
      <c r="D2568" s="143"/>
    </row>
    <row r="2569" ht="12.75">
      <c r="D2569" s="143"/>
    </row>
    <row r="2570" ht="12.75">
      <c r="D2570" s="143"/>
    </row>
    <row r="2571" ht="12.75">
      <c r="D2571" s="143"/>
    </row>
    <row r="2572" ht="12.75">
      <c r="D2572" s="143"/>
    </row>
    <row r="2573" ht="12.75">
      <c r="D2573" s="143"/>
    </row>
    <row r="2574" ht="12.75">
      <c r="D2574" s="143"/>
    </row>
    <row r="2575" ht="12.75">
      <c r="D2575" s="143"/>
    </row>
    <row r="2576" ht="12.75">
      <c r="D2576" s="143"/>
    </row>
    <row r="2577" ht="12.75">
      <c r="D2577" s="143"/>
    </row>
    <row r="2578" ht="12.75">
      <c r="D2578" s="143"/>
    </row>
    <row r="2579" ht="12.75">
      <c r="D2579" s="143"/>
    </row>
    <row r="2580" ht="12.75">
      <c r="D2580" s="143"/>
    </row>
    <row r="2581" ht="12.75">
      <c r="D2581" s="143"/>
    </row>
    <row r="2582" ht="12.75">
      <c r="D2582" s="143"/>
    </row>
    <row r="2583" ht="12.75">
      <c r="D2583" s="143"/>
    </row>
    <row r="2584" ht="12.75">
      <c r="D2584" s="143"/>
    </row>
    <row r="2585" ht="12.75">
      <c r="D2585" s="143"/>
    </row>
    <row r="2586" ht="12.75">
      <c r="D2586" s="143"/>
    </row>
    <row r="2587" ht="12.75">
      <c r="D2587" s="143"/>
    </row>
    <row r="2588" ht="12.75">
      <c r="D2588" s="143"/>
    </row>
    <row r="2589" ht="12.75">
      <c r="D2589" s="143"/>
    </row>
    <row r="2590" ht="12.75">
      <c r="D2590" s="143"/>
    </row>
    <row r="2591" ht="12.75">
      <c r="D2591" s="143"/>
    </row>
    <row r="2592" ht="12.75">
      <c r="D2592" s="143"/>
    </row>
    <row r="2593" ht="12.75">
      <c r="D2593" s="143"/>
    </row>
    <row r="2594" ht="12.75">
      <c r="D2594" s="143"/>
    </row>
    <row r="2595" ht="12.75">
      <c r="D2595" s="143"/>
    </row>
    <row r="2596" ht="12.75">
      <c r="D2596" s="143"/>
    </row>
    <row r="2597" ht="12.75">
      <c r="D2597" s="143"/>
    </row>
    <row r="2598" ht="12.75">
      <c r="D2598" s="143"/>
    </row>
    <row r="2599" ht="12.75">
      <c r="D2599" s="143"/>
    </row>
    <row r="2600" ht="12.75">
      <c r="D2600" s="143"/>
    </row>
    <row r="2601" ht="12.75">
      <c r="D2601" s="143"/>
    </row>
    <row r="2602" ht="12.75">
      <c r="D2602" s="143"/>
    </row>
    <row r="2603" ht="12.75">
      <c r="D2603" s="143"/>
    </row>
    <row r="2604" ht="12.75">
      <c r="D2604" s="143"/>
    </row>
    <row r="2605" ht="12.75">
      <c r="D2605" s="143"/>
    </row>
    <row r="2606" ht="12.75">
      <c r="D2606" s="143"/>
    </row>
    <row r="2607" ht="12.75">
      <c r="D2607" s="143"/>
    </row>
    <row r="2608" ht="12.75">
      <c r="D2608" s="143"/>
    </row>
    <row r="2609" ht="12.75">
      <c r="D2609" s="143"/>
    </row>
    <row r="2610" ht="12.75">
      <c r="D2610" s="143"/>
    </row>
    <row r="2611" ht="12.75">
      <c r="D2611" s="143"/>
    </row>
    <row r="2612" ht="12.75">
      <c r="D2612" s="143"/>
    </row>
    <row r="2613" ht="12.75">
      <c r="D2613" s="143"/>
    </row>
    <row r="2614" ht="12.75">
      <c r="D2614" s="143"/>
    </row>
    <row r="2615" ht="12.75">
      <c r="D2615" s="143"/>
    </row>
    <row r="2616" ht="12.75">
      <c r="D2616" s="143"/>
    </row>
    <row r="2617" ht="12.75">
      <c r="D2617" s="143"/>
    </row>
    <row r="2618" ht="12.75">
      <c r="D2618" s="143"/>
    </row>
    <row r="2619" ht="12.75">
      <c r="D2619" s="143"/>
    </row>
    <row r="2620" ht="12.75">
      <c r="D2620" s="143"/>
    </row>
    <row r="2621" ht="12.75">
      <c r="D2621" s="143"/>
    </row>
    <row r="2622" ht="12.75">
      <c r="D2622" s="143"/>
    </row>
    <row r="2623" ht="12.75">
      <c r="D2623" s="143"/>
    </row>
    <row r="2624" ht="12.75">
      <c r="D2624" s="143"/>
    </row>
    <row r="2625" ht="12.75">
      <c r="D2625" s="143"/>
    </row>
    <row r="2626" ht="12.75">
      <c r="D2626" s="143"/>
    </row>
    <row r="2627" ht="12.75">
      <c r="D2627" s="143"/>
    </row>
    <row r="2628" ht="12.75">
      <c r="D2628" s="143"/>
    </row>
    <row r="2629" ht="12.75">
      <c r="D2629" s="143"/>
    </row>
    <row r="2630" ht="12.75">
      <c r="D2630" s="143"/>
    </row>
    <row r="2631" ht="12.75">
      <c r="D2631" s="143"/>
    </row>
    <row r="2632" ht="12.75">
      <c r="D2632" s="143"/>
    </row>
    <row r="2633" ht="12.75">
      <c r="D2633" s="143"/>
    </row>
    <row r="2634" ht="12.75">
      <c r="D2634" s="143"/>
    </row>
    <row r="2635" ht="12.75">
      <c r="D2635" s="143"/>
    </row>
    <row r="2636" ht="12.75">
      <c r="D2636" s="143"/>
    </row>
    <row r="2637" ht="12.75">
      <c r="D2637" s="143"/>
    </row>
    <row r="2638" ht="12.75">
      <c r="D2638" s="143"/>
    </row>
    <row r="2639" ht="12.75">
      <c r="D2639" s="143"/>
    </row>
    <row r="2640" ht="12.75">
      <c r="D2640" s="143"/>
    </row>
    <row r="2641" ht="12.75">
      <c r="D2641" s="143"/>
    </row>
    <row r="2642" ht="12.75">
      <c r="D2642" s="143"/>
    </row>
    <row r="2643" ht="12.75">
      <c r="D2643" s="143"/>
    </row>
    <row r="2644" ht="12.75">
      <c r="D2644" s="143"/>
    </row>
    <row r="2645" ht="12.75">
      <c r="D2645" s="143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  <row r="3214" ht="12.75">
      <c r="D3214" s="143"/>
    </row>
    <row r="3215" ht="12.75">
      <c r="D3215" s="143"/>
    </row>
    <row r="3216" ht="12.75">
      <c r="D3216" s="143"/>
    </row>
    <row r="3217" ht="12.75">
      <c r="D3217" s="143"/>
    </row>
    <row r="3218" ht="12.75">
      <c r="D3218" s="143"/>
    </row>
    <row r="3219" ht="12.75">
      <c r="D3219" s="143"/>
    </row>
    <row r="3220" ht="12.75">
      <c r="D3220" s="143"/>
    </row>
    <row r="3221" ht="12.75">
      <c r="D3221" s="143"/>
    </row>
    <row r="3222" ht="12.75">
      <c r="D3222" s="143"/>
    </row>
    <row r="3223" ht="12.75">
      <c r="D3223" s="143"/>
    </row>
    <row r="3224" ht="12.75">
      <c r="D3224" s="143"/>
    </row>
    <row r="3225" ht="12.75">
      <c r="D3225" s="143"/>
    </row>
    <row r="3226" ht="12.75">
      <c r="D3226" s="143"/>
    </row>
    <row r="3227" ht="12.75">
      <c r="D3227" s="143"/>
    </row>
    <row r="3228" ht="12.75">
      <c r="D3228" s="143"/>
    </row>
    <row r="3229" ht="12.75">
      <c r="D3229" s="143"/>
    </row>
    <row r="3230" ht="12.75">
      <c r="D3230" s="143"/>
    </row>
    <row r="3231" ht="12.75">
      <c r="D3231" s="143"/>
    </row>
    <row r="3232" ht="12.75">
      <c r="D3232" s="143"/>
    </row>
    <row r="3233" ht="12.75">
      <c r="D3233" s="143"/>
    </row>
    <row r="3234" ht="12.75">
      <c r="D3234" s="143"/>
    </row>
    <row r="3235" ht="12.75">
      <c r="D3235" s="143"/>
    </row>
    <row r="3236" ht="12.75">
      <c r="D3236" s="143"/>
    </row>
    <row r="3237" ht="12.75">
      <c r="D3237" s="143"/>
    </row>
    <row r="3238" ht="12.75">
      <c r="D3238" s="143"/>
    </row>
    <row r="3239" ht="12.75">
      <c r="D3239" s="143"/>
    </row>
    <row r="3240" ht="12.75">
      <c r="D3240" s="143"/>
    </row>
    <row r="3241" ht="12.75">
      <c r="D3241" s="143"/>
    </row>
    <row r="3242" ht="12.75">
      <c r="D3242" s="143"/>
    </row>
    <row r="3243" ht="12.75">
      <c r="D3243" s="143"/>
    </row>
    <row r="3244" ht="12.75">
      <c r="D3244" s="143"/>
    </row>
    <row r="3245" ht="12.75">
      <c r="D3245" s="143"/>
    </row>
    <row r="3246" ht="12.75">
      <c r="D3246" s="143"/>
    </row>
    <row r="3247" ht="12.75">
      <c r="D3247" s="143"/>
    </row>
    <row r="3248" ht="12.75">
      <c r="D3248" s="143"/>
    </row>
    <row r="3249" ht="12.75">
      <c r="D3249" s="143"/>
    </row>
    <row r="3250" ht="12.75">
      <c r="D3250" s="143"/>
    </row>
    <row r="3251" ht="12.75">
      <c r="D3251" s="143"/>
    </row>
    <row r="3252" ht="12.75">
      <c r="D3252" s="143"/>
    </row>
    <row r="3253" ht="12.75">
      <c r="D3253" s="143"/>
    </row>
    <row r="3254" ht="12.75">
      <c r="D3254" s="143"/>
    </row>
    <row r="3255" ht="12.75">
      <c r="D3255" s="143"/>
    </row>
    <row r="3256" ht="12.75">
      <c r="D3256" s="143"/>
    </row>
    <row r="3257" ht="12.75">
      <c r="D3257" s="143"/>
    </row>
    <row r="3258" ht="12.75">
      <c r="D3258" s="143"/>
    </row>
    <row r="3259" ht="12.75">
      <c r="D3259" s="143"/>
    </row>
    <row r="3260" ht="12.75">
      <c r="D3260" s="143"/>
    </row>
    <row r="3261" ht="12.75">
      <c r="D3261" s="143"/>
    </row>
    <row r="3262" ht="12.75">
      <c r="D3262" s="143"/>
    </row>
    <row r="3263" ht="12.75">
      <c r="D3263" s="143"/>
    </row>
    <row r="3264" ht="12.75">
      <c r="D3264" s="143"/>
    </row>
    <row r="3265" ht="12.75">
      <c r="D3265" s="143"/>
    </row>
    <row r="3266" ht="12.75">
      <c r="D3266" s="143"/>
    </row>
    <row r="3267" ht="12.75">
      <c r="D3267" s="143"/>
    </row>
    <row r="3268" ht="12.75">
      <c r="D3268" s="143"/>
    </row>
    <row r="3269" ht="12.75">
      <c r="D3269" s="143"/>
    </row>
    <row r="3270" ht="12.75">
      <c r="D3270" s="143"/>
    </row>
    <row r="3271" ht="12.75">
      <c r="D3271" s="143"/>
    </row>
    <row r="3272" ht="12.75">
      <c r="D3272" s="143"/>
    </row>
    <row r="3273" ht="12.75">
      <c r="D3273" s="143"/>
    </row>
    <row r="3274" ht="12.75">
      <c r="D3274" s="143"/>
    </row>
    <row r="3275" ht="12.75">
      <c r="D3275" s="143"/>
    </row>
    <row r="3276" ht="12.75">
      <c r="D3276" s="143"/>
    </row>
    <row r="3277" ht="12.75">
      <c r="D3277" s="143"/>
    </row>
    <row r="3278" ht="12.75">
      <c r="D3278" s="143"/>
    </row>
    <row r="3279" ht="12.75">
      <c r="D3279" s="143"/>
    </row>
    <row r="3280" ht="12.75">
      <c r="D3280" s="143"/>
    </row>
    <row r="3281" ht="12.75">
      <c r="D3281" s="143"/>
    </row>
    <row r="3282" ht="12.75">
      <c r="D3282" s="143"/>
    </row>
    <row r="3283" ht="12.75">
      <c r="D3283" s="143"/>
    </row>
    <row r="3284" ht="12.75">
      <c r="D3284" s="143"/>
    </row>
    <row r="3285" ht="12.75">
      <c r="D3285" s="143"/>
    </row>
    <row r="3286" ht="12.75">
      <c r="D3286" s="143"/>
    </row>
    <row r="3287" ht="12.75">
      <c r="D3287" s="143"/>
    </row>
    <row r="3288" ht="12.75">
      <c r="D3288" s="143"/>
    </row>
    <row r="3289" ht="12.75">
      <c r="D3289" s="143"/>
    </row>
    <row r="3290" ht="12.75">
      <c r="D3290" s="143"/>
    </row>
    <row r="3291" ht="12.75">
      <c r="D3291" s="143"/>
    </row>
    <row r="3292" ht="12.75">
      <c r="D3292" s="143"/>
    </row>
    <row r="3293" ht="12.75">
      <c r="D3293" s="143"/>
    </row>
    <row r="3294" ht="12.75">
      <c r="D3294" s="143"/>
    </row>
    <row r="3295" ht="12.75">
      <c r="D3295" s="143"/>
    </row>
    <row r="3296" ht="12.75">
      <c r="D3296" s="143"/>
    </row>
    <row r="3297" ht="12.75">
      <c r="D3297" s="143"/>
    </row>
    <row r="3298" ht="12.75">
      <c r="D3298" s="143"/>
    </row>
    <row r="3299" ht="12.75">
      <c r="D3299" s="143"/>
    </row>
    <row r="3300" ht="12.75">
      <c r="D3300" s="143"/>
    </row>
    <row r="3301" ht="12.75">
      <c r="D3301" s="143"/>
    </row>
    <row r="3302" ht="12.75">
      <c r="D3302" s="143"/>
    </row>
    <row r="3303" ht="12.75">
      <c r="D3303" s="143"/>
    </row>
    <row r="3304" ht="12.75">
      <c r="D3304" s="143"/>
    </row>
    <row r="3305" ht="12.75">
      <c r="D3305" s="143"/>
    </row>
    <row r="3306" ht="12.75">
      <c r="D3306" s="143"/>
    </row>
    <row r="3307" ht="12.75">
      <c r="D3307" s="143"/>
    </row>
    <row r="3308" ht="12.75">
      <c r="D3308" s="143"/>
    </row>
    <row r="3309" ht="12.75">
      <c r="D3309" s="143"/>
    </row>
    <row r="3310" ht="12.75">
      <c r="D3310" s="143"/>
    </row>
    <row r="3311" ht="12.75">
      <c r="D3311" s="143"/>
    </row>
    <row r="3312" ht="12.75">
      <c r="D3312" s="143"/>
    </row>
    <row r="3313" ht="12.75">
      <c r="D3313" s="143"/>
    </row>
    <row r="3314" ht="12.75">
      <c r="D3314" s="143"/>
    </row>
    <row r="3315" ht="12.75">
      <c r="D3315" s="143"/>
    </row>
    <row r="3316" ht="12.75">
      <c r="D3316" s="143"/>
    </row>
    <row r="3317" ht="12.75">
      <c r="D3317" s="143"/>
    </row>
    <row r="3318" ht="12.75">
      <c r="D3318" s="143"/>
    </row>
    <row r="3319" ht="12.75">
      <c r="D3319" s="143"/>
    </row>
    <row r="3320" ht="12.75">
      <c r="D3320" s="143"/>
    </row>
    <row r="3321" ht="12.75">
      <c r="D3321" s="143"/>
    </row>
    <row r="3322" ht="12.75">
      <c r="D3322" s="143"/>
    </row>
    <row r="3323" ht="12.75">
      <c r="D3323" s="143"/>
    </row>
    <row r="3324" ht="12.75">
      <c r="D3324" s="143"/>
    </row>
    <row r="3325" ht="12.75">
      <c r="D3325" s="143"/>
    </row>
    <row r="3326" ht="12.75">
      <c r="D3326" s="143"/>
    </row>
    <row r="3327" ht="12.75">
      <c r="D3327" s="143"/>
    </row>
    <row r="3328" ht="12.75">
      <c r="D3328" s="143"/>
    </row>
    <row r="3329" ht="12.75">
      <c r="D3329" s="143"/>
    </row>
    <row r="3330" ht="12.75">
      <c r="D3330" s="143"/>
    </row>
    <row r="3331" ht="12.75">
      <c r="D3331" s="143"/>
    </row>
    <row r="3332" ht="12.75">
      <c r="D3332" s="143"/>
    </row>
    <row r="3333" ht="12.75">
      <c r="D3333" s="143"/>
    </row>
    <row r="3334" ht="12.75">
      <c r="D3334" s="143"/>
    </row>
    <row r="3335" ht="12.75">
      <c r="D3335" s="143"/>
    </row>
    <row r="3336" ht="12.75">
      <c r="D3336" s="143"/>
    </row>
    <row r="3337" ht="12.75">
      <c r="D3337" s="143"/>
    </row>
    <row r="3338" ht="12.75">
      <c r="D3338" s="143"/>
    </row>
    <row r="3339" ht="12.75">
      <c r="D3339" s="143"/>
    </row>
    <row r="3340" ht="12.75">
      <c r="D3340" s="143"/>
    </row>
    <row r="3341" ht="12.75">
      <c r="D3341" s="143"/>
    </row>
    <row r="3342" ht="12.75">
      <c r="D3342" s="143"/>
    </row>
    <row r="3343" ht="12.75">
      <c r="D3343" s="143"/>
    </row>
    <row r="3344" ht="12.75">
      <c r="D3344" s="143"/>
    </row>
    <row r="3345" ht="12.75">
      <c r="D3345" s="143"/>
    </row>
    <row r="3346" ht="12.75">
      <c r="D3346" s="143"/>
    </row>
    <row r="3347" ht="12.75">
      <c r="D3347" s="143"/>
    </row>
    <row r="3348" ht="12.75">
      <c r="D3348" s="143"/>
    </row>
    <row r="3349" ht="12.75">
      <c r="D3349" s="143"/>
    </row>
    <row r="3350" ht="12.75">
      <c r="D3350" s="143"/>
    </row>
    <row r="3351" ht="12.75">
      <c r="D3351" s="143"/>
    </row>
    <row r="3352" ht="12.75">
      <c r="D3352" s="143"/>
    </row>
    <row r="3353" ht="12.75">
      <c r="D3353" s="143"/>
    </row>
    <row r="3354" ht="12.75">
      <c r="D3354" s="143"/>
    </row>
    <row r="3355" ht="12.75">
      <c r="D3355" s="143"/>
    </row>
    <row r="3356" ht="12.75">
      <c r="D3356" s="143"/>
    </row>
    <row r="3357" ht="12.75">
      <c r="D3357" s="143"/>
    </row>
    <row r="3358" ht="12.75">
      <c r="D3358" s="143"/>
    </row>
    <row r="3359" ht="12.75">
      <c r="D3359" s="143"/>
    </row>
    <row r="3360" ht="12.75">
      <c r="D3360" s="143"/>
    </row>
    <row r="3361" ht="12.75">
      <c r="D3361" s="143"/>
    </row>
    <row r="3362" ht="12.75">
      <c r="D3362" s="143"/>
    </row>
    <row r="3363" ht="12.75">
      <c r="D3363" s="143"/>
    </row>
    <row r="3364" ht="12.75">
      <c r="D3364" s="143"/>
    </row>
    <row r="3365" ht="12.75">
      <c r="D3365" s="143"/>
    </row>
    <row r="3366" ht="12.75">
      <c r="D3366" s="143"/>
    </row>
    <row r="3367" ht="12.75">
      <c r="D3367" s="143"/>
    </row>
    <row r="3368" ht="12.75">
      <c r="D3368" s="143"/>
    </row>
    <row r="3369" ht="12.75">
      <c r="D3369" s="143"/>
    </row>
    <row r="3370" ht="12.75">
      <c r="D3370" s="143"/>
    </row>
    <row r="3371" ht="12.75">
      <c r="D3371" s="143"/>
    </row>
    <row r="3372" ht="12.75">
      <c r="D3372" s="143"/>
    </row>
    <row r="3373" ht="12.75">
      <c r="D3373" s="143"/>
    </row>
    <row r="3374" ht="12.75">
      <c r="D3374" s="143"/>
    </row>
    <row r="3375" ht="12.75">
      <c r="D3375" s="143"/>
    </row>
    <row r="3376" ht="12.75">
      <c r="D3376" s="143"/>
    </row>
    <row r="3377" ht="12.75">
      <c r="D3377" s="143"/>
    </row>
    <row r="3378" ht="12.75">
      <c r="D3378" s="143"/>
    </row>
    <row r="3379" ht="12.75">
      <c r="D3379" s="143"/>
    </row>
    <row r="3380" ht="12.75">
      <c r="D3380" s="143"/>
    </row>
    <row r="3381" ht="12.75">
      <c r="D3381" s="143"/>
    </row>
    <row r="3382" ht="12.75">
      <c r="D3382" s="143"/>
    </row>
    <row r="3383" ht="12.75">
      <c r="D3383" s="143"/>
    </row>
    <row r="3384" ht="12.75">
      <c r="D3384" s="143"/>
    </row>
    <row r="3385" ht="12.75">
      <c r="D3385" s="143"/>
    </row>
    <row r="3386" ht="12.75">
      <c r="D3386" s="143"/>
    </row>
    <row r="3387" ht="12.75">
      <c r="D3387" s="143"/>
    </row>
    <row r="3388" ht="12.75">
      <c r="D3388" s="143"/>
    </row>
    <row r="3389" ht="12.75">
      <c r="D3389" s="143"/>
    </row>
    <row r="3390" ht="12.75">
      <c r="D3390" s="143"/>
    </row>
    <row r="3391" ht="12.75">
      <c r="D3391" s="143"/>
    </row>
    <row r="3392" ht="12.75">
      <c r="D3392" s="143"/>
    </row>
    <row r="3393" ht="12.75">
      <c r="D3393" s="143"/>
    </row>
    <row r="3394" ht="12.75">
      <c r="D3394" s="143"/>
    </row>
    <row r="3395" ht="12.75">
      <c r="D3395" s="143"/>
    </row>
    <row r="3396" ht="12.75">
      <c r="D3396" s="143"/>
    </row>
    <row r="3397" ht="12.75">
      <c r="D3397" s="143"/>
    </row>
    <row r="3398" ht="12.75">
      <c r="D3398" s="143"/>
    </row>
    <row r="3399" ht="12.75">
      <c r="D3399" s="143"/>
    </row>
    <row r="3400" ht="12.75">
      <c r="D3400" s="143"/>
    </row>
    <row r="3401" ht="12.75">
      <c r="D3401" s="143"/>
    </row>
    <row r="3402" ht="12.75">
      <c r="D3402" s="143"/>
    </row>
    <row r="3403" ht="12.75">
      <c r="D3403" s="143"/>
    </row>
    <row r="3404" ht="12.75">
      <c r="D3404" s="143"/>
    </row>
    <row r="3405" ht="12.75">
      <c r="D3405" s="143"/>
    </row>
    <row r="3406" ht="12.75">
      <c r="D3406" s="143"/>
    </row>
    <row r="3407" ht="12.75">
      <c r="D3407" s="143"/>
    </row>
    <row r="3408" ht="12.75">
      <c r="D3408" s="143"/>
    </row>
    <row r="3409" ht="12.75">
      <c r="D3409" s="143"/>
    </row>
    <row r="3410" ht="12.75">
      <c r="D3410" s="143"/>
    </row>
    <row r="3411" ht="12.75">
      <c r="D3411" s="143"/>
    </row>
    <row r="3412" ht="12.75">
      <c r="D3412" s="143"/>
    </row>
    <row r="3413" ht="12.75">
      <c r="D3413" s="143"/>
    </row>
    <row r="3414" ht="12.75">
      <c r="D3414" s="143"/>
    </row>
    <row r="3415" ht="12.75">
      <c r="D3415" s="143"/>
    </row>
    <row r="3416" ht="12.75">
      <c r="D3416" s="143"/>
    </row>
    <row r="3417" ht="12.75">
      <c r="D3417" s="143"/>
    </row>
    <row r="3418" ht="12.75">
      <c r="D3418" s="143"/>
    </row>
    <row r="3419" ht="12.75">
      <c r="D3419" s="143"/>
    </row>
    <row r="3420" ht="12.75">
      <c r="D3420" s="143"/>
    </row>
    <row r="3421" ht="12.75">
      <c r="D3421" s="143"/>
    </row>
    <row r="3422" ht="12.75">
      <c r="D3422" s="143"/>
    </row>
    <row r="3423" ht="12.75">
      <c r="D3423" s="143"/>
    </row>
    <row r="3424" ht="12.75">
      <c r="D3424" s="143"/>
    </row>
    <row r="3425" ht="12.75">
      <c r="D3425" s="143"/>
    </row>
    <row r="3426" ht="12.75">
      <c r="D3426" s="143"/>
    </row>
    <row r="3427" ht="12.75">
      <c r="D3427" s="143"/>
    </row>
    <row r="3428" ht="12.75">
      <c r="D3428" s="143"/>
    </row>
    <row r="3429" ht="12.75">
      <c r="D3429" s="143"/>
    </row>
    <row r="3430" ht="12.75">
      <c r="D3430" s="143"/>
    </row>
    <row r="3431" ht="12.75">
      <c r="D3431" s="143"/>
    </row>
    <row r="3432" ht="12.75">
      <c r="D3432" s="143"/>
    </row>
    <row r="3433" ht="12.75">
      <c r="D3433" s="143"/>
    </row>
    <row r="3434" ht="12.75">
      <c r="D3434" s="143"/>
    </row>
    <row r="3435" ht="12.75">
      <c r="D3435" s="143"/>
    </row>
    <row r="3436" ht="12.75">
      <c r="D3436" s="143"/>
    </row>
    <row r="3437" ht="12.75">
      <c r="D3437" s="143"/>
    </row>
    <row r="3438" ht="12.75">
      <c r="D3438" s="143"/>
    </row>
    <row r="3439" ht="12.75">
      <c r="D3439" s="143"/>
    </row>
    <row r="3440" ht="12.75">
      <c r="D3440" s="143"/>
    </row>
    <row r="3441" ht="12.75">
      <c r="D3441" s="143"/>
    </row>
    <row r="3442" ht="12.75">
      <c r="D3442" s="143"/>
    </row>
    <row r="3443" ht="12.75">
      <c r="D3443" s="143"/>
    </row>
    <row r="3444" ht="12.75">
      <c r="D3444" s="143"/>
    </row>
    <row r="3445" ht="12.75">
      <c r="D3445" s="143"/>
    </row>
    <row r="3446" ht="12.75">
      <c r="D3446" s="143"/>
    </row>
    <row r="3447" ht="12.75">
      <c r="D3447" s="143"/>
    </row>
    <row r="3448" ht="12.75">
      <c r="D3448" s="143"/>
    </row>
    <row r="3449" ht="12.75">
      <c r="D3449" s="143"/>
    </row>
    <row r="3450" ht="12.75">
      <c r="D3450" s="143"/>
    </row>
    <row r="3451" ht="12.75">
      <c r="D3451" s="143"/>
    </row>
    <row r="3452" ht="12.75">
      <c r="D3452" s="143"/>
    </row>
    <row r="3453" ht="12.75">
      <c r="D3453" s="143"/>
    </row>
    <row r="3454" ht="12.75">
      <c r="D3454" s="143"/>
    </row>
    <row r="3455" ht="12.75">
      <c r="D3455" s="143"/>
    </row>
    <row r="3456" ht="12.75">
      <c r="D3456" s="143"/>
    </row>
    <row r="3457" ht="12.75">
      <c r="D3457" s="143"/>
    </row>
    <row r="3458" ht="12.75">
      <c r="D3458" s="143"/>
    </row>
    <row r="3459" ht="12.75">
      <c r="D3459" s="143"/>
    </row>
    <row r="3460" ht="12.75">
      <c r="D3460" s="143"/>
    </row>
    <row r="3461" ht="12.75">
      <c r="D3461" s="143"/>
    </row>
    <row r="3462" ht="12.75">
      <c r="D3462" s="143"/>
    </row>
    <row r="3463" ht="12.75">
      <c r="D3463" s="143"/>
    </row>
    <row r="3464" ht="12.75">
      <c r="D3464" s="143"/>
    </row>
    <row r="3465" ht="12.75">
      <c r="D3465" s="143"/>
    </row>
    <row r="3466" ht="12.75">
      <c r="D3466" s="143"/>
    </row>
    <row r="3467" ht="12.75">
      <c r="D3467" s="143"/>
    </row>
    <row r="3468" ht="12.75">
      <c r="D3468" s="143"/>
    </row>
    <row r="3469" ht="12.75">
      <c r="D3469" s="143"/>
    </row>
    <row r="3470" ht="12.75">
      <c r="D3470" s="143"/>
    </row>
    <row r="3471" ht="12.75">
      <c r="D3471" s="143"/>
    </row>
    <row r="3472" ht="12.75">
      <c r="D3472" s="143"/>
    </row>
    <row r="3473" ht="12.75">
      <c r="D3473" s="143"/>
    </row>
    <row r="3474" ht="12.75">
      <c r="D3474" s="143"/>
    </row>
    <row r="3475" ht="12.75">
      <c r="D3475" s="143"/>
    </row>
    <row r="3476" ht="12.75">
      <c r="D3476" s="143"/>
    </row>
    <row r="3477" ht="12.75">
      <c r="D3477" s="143"/>
    </row>
    <row r="3478" ht="12.75">
      <c r="D3478" s="143"/>
    </row>
    <row r="3479" ht="12.75">
      <c r="D3479" s="143"/>
    </row>
    <row r="3480" ht="12.75">
      <c r="D3480" s="143"/>
    </row>
    <row r="3481" ht="12.75">
      <c r="D3481" s="143"/>
    </row>
    <row r="3482" ht="12.75">
      <c r="D3482" s="143"/>
    </row>
    <row r="3483" ht="12.75">
      <c r="D3483" s="143"/>
    </row>
    <row r="3484" ht="12.75">
      <c r="D3484" s="143"/>
    </row>
    <row r="3485" ht="12.75">
      <c r="D3485" s="143"/>
    </row>
    <row r="3486" ht="12.75">
      <c r="D3486" s="143"/>
    </row>
    <row r="3487" ht="12.75">
      <c r="D3487" s="143"/>
    </row>
    <row r="3488" ht="12.75">
      <c r="D3488" s="143"/>
    </row>
    <row r="3489" ht="12.75">
      <c r="D3489" s="143"/>
    </row>
    <row r="3490" ht="12.75">
      <c r="D3490" s="143"/>
    </row>
    <row r="3491" ht="12.75">
      <c r="D3491" s="143"/>
    </row>
    <row r="3492" ht="12.75">
      <c r="D3492" s="143"/>
    </row>
    <row r="3493" ht="12.75">
      <c r="D3493" s="143"/>
    </row>
    <row r="3494" ht="12.75">
      <c r="D3494" s="143"/>
    </row>
    <row r="3495" ht="12.75">
      <c r="D3495" s="143"/>
    </row>
    <row r="3496" ht="12.75">
      <c r="D3496" s="143"/>
    </row>
    <row r="3497" ht="12.75">
      <c r="D3497" s="143"/>
    </row>
    <row r="3498" ht="12.75">
      <c r="D3498" s="143"/>
    </row>
    <row r="3499" ht="12.75">
      <c r="D3499" s="143"/>
    </row>
    <row r="3500" ht="12.75">
      <c r="D3500" s="143"/>
    </row>
    <row r="3501" ht="12.75">
      <c r="D3501" s="143"/>
    </row>
    <row r="3502" ht="12.75">
      <c r="D3502" s="143"/>
    </row>
    <row r="3503" ht="12.75">
      <c r="D3503" s="143"/>
    </row>
    <row r="3504" ht="12.75">
      <c r="D3504" s="143"/>
    </row>
    <row r="3505" ht="12.75">
      <c r="D3505" s="143"/>
    </row>
    <row r="3506" ht="12.75">
      <c r="D3506" s="143"/>
    </row>
    <row r="3507" ht="12.75">
      <c r="D3507" s="143"/>
    </row>
    <row r="3508" ht="12.75">
      <c r="D3508" s="143"/>
    </row>
    <row r="3509" ht="12.75">
      <c r="D3509" s="143"/>
    </row>
    <row r="3510" ht="12.75">
      <c r="D3510" s="143"/>
    </row>
    <row r="3511" ht="12.75">
      <c r="D3511" s="143"/>
    </row>
    <row r="3512" ht="12.75">
      <c r="D3512" s="143"/>
    </row>
    <row r="3513" ht="12.75">
      <c r="D3513" s="143"/>
    </row>
    <row r="3514" ht="12.75">
      <c r="D3514" s="143"/>
    </row>
    <row r="3515" ht="12.75">
      <c r="D3515" s="143"/>
    </row>
    <row r="3516" ht="12.75">
      <c r="D3516" s="143"/>
    </row>
    <row r="3517" ht="12.75">
      <c r="D3517" s="143"/>
    </row>
    <row r="3518" ht="12.75">
      <c r="D3518" s="143"/>
    </row>
    <row r="3519" ht="12.75">
      <c r="D3519" s="143"/>
    </row>
    <row r="3520" ht="12.75">
      <c r="D3520" s="143"/>
    </row>
    <row r="3521" ht="12.75">
      <c r="D3521" s="143"/>
    </row>
    <row r="3522" ht="12.75">
      <c r="D3522" s="143"/>
    </row>
    <row r="3523" ht="12.75">
      <c r="D3523" s="143"/>
    </row>
    <row r="3524" ht="12.75">
      <c r="D3524" s="143"/>
    </row>
    <row r="3525" ht="12.75">
      <c r="D3525" s="143"/>
    </row>
    <row r="3526" ht="12.75">
      <c r="D3526" s="143"/>
    </row>
    <row r="3527" ht="12.75">
      <c r="D3527" s="143"/>
    </row>
    <row r="3528" ht="12.75">
      <c r="D3528" s="143"/>
    </row>
    <row r="3529" ht="12.75">
      <c r="D3529" s="143"/>
    </row>
    <row r="3530" ht="12.75">
      <c r="D3530" s="143"/>
    </row>
    <row r="3531" ht="12.75">
      <c r="D3531" s="143"/>
    </row>
    <row r="3532" ht="12.75">
      <c r="D3532" s="143"/>
    </row>
    <row r="3533" ht="12.75">
      <c r="D3533" s="143"/>
    </row>
    <row r="3534" ht="12.75">
      <c r="D3534" s="143"/>
    </row>
    <row r="3535" ht="12.75">
      <c r="D3535" s="143"/>
    </row>
    <row r="3536" ht="12.75">
      <c r="D3536" s="143"/>
    </row>
    <row r="3537" ht="12.75">
      <c r="D3537" s="143"/>
    </row>
    <row r="3538" ht="12.75">
      <c r="D3538" s="143"/>
    </row>
    <row r="3539" ht="12.75">
      <c r="D3539" s="143"/>
    </row>
    <row r="3540" ht="12.75">
      <c r="D3540" s="143"/>
    </row>
    <row r="3541" ht="12.75">
      <c r="D3541" s="143"/>
    </row>
    <row r="3542" ht="12.75">
      <c r="D3542" s="143"/>
    </row>
    <row r="3543" ht="12.75">
      <c r="D3543" s="143"/>
    </row>
    <row r="3544" ht="12.75">
      <c r="D3544" s="143"/>
    </row>
    <row r="3545" ht="12.75">
      <c r="D3545" s="143"/>
    </row>
    <row r="3546" ht="12.75">
      <c r="D3546" s="143"/>
    </row>
    <row r="3547" ht="12.75">
      <c r="D3547" s="143"/>
    </row>
    <row r="3548" ht="12.75">
      <c r="D3548" s="143"/>
    </row>
    <row r="3549" ht="12.75">
      <c r="D3549" s="143"/>
    </row>
    <row r="3550" ht="12.75">
      <c r="D3550" s="143"/>
    </row>
    <row r="3551" ht="12.75">
      <c r="D3551" s="143"/>
    </row>
    <row r="3552" ht="12.75">
      <c r="D3552" s="143"/>
    </row>
    <row r="3553" ht="12.75">
      <c r="D3553" s="143"/>
    </row>
    <row r="3554" ht="12.75">
      <c r="D3554" s="143"/>
    </row>
    <row r="3555" ht="12.75">
      <c r="D3555" s="143"/>
    </row>
    <row r="3556" ht="12.75">
      <c r="D3556" s="143"/>
    </row>
    <row r="3557" ht="12.75">
      <c r="D3557" s="143"/>
    </row>
    <row r="3558" ht="12.75">
      <c r="D3558" s="143"/>
    </row>
    <row r="3559" ht="12.75">
      <c r="D3559" s="143"/>
    </row>
    <row r="3560" ht="12.75">
      <c r="D3560" s="143"/>
    </row>
    <row r="3561" ht="12.75">
      <c r="D3561" s="143"/>
    </row>
    <row r="3562" ht="12.75">
      <c r="D3562" s="143"/>
    </row>
    <row r="3563" ht="12.75">
      <c r="D3563" s="143"/>
    </row>
    <row r="3564" ht="12.75">
      <c r="D3564" s="143"/>
    </row>
    <row r="3565" ht="12.75">
      <c r="D3565" s="143"/>
    </row>
    <row r="3566" ht="12.75">
      <c r="D3566" s="143"/>
    </row>
    <row r="3567" ht="12.75">
      <c r="D3567" s="143"/>
    </row>
    <row r="3568" ht="12.75">
      <c r="D3568" s="143"/>
    </row>
    <row r="3569" ht="12.75">
      <c r="D3569" s="143"/>
    </row>
    <row r="3570" ht="12.75">
      <c r="D3570" s="143"/>
    </row>
    <row r="3571" ht="12.75">
      <c r="D3571" s="143"/>
    </row>
    <row r="3572" ht="12.75">
      <c r="D3572" s="143"/>
    </row>
    <row r="3573" ht="12.75">
      <c r="D3573" s="143"/>
    </row>
    <row r="3574" ht="12.75">
      <c r="D3574" s="143"/>
    </row>
    <row r="3575" ht="12.75">
      <c r="D3575" s="143"/>
    </row>
    <row r="3576" ht="12.75">
      <c r="D3576" s="143"/>
    </row>
    <row r="3577" ht="12.75">
      <c r="D3577" s="143"/>
    </row>
    <row r="3578" ht="12.75">
      <c r="D3578" s="143"/>
    </row>
    <row r="3579" ht="12.75">
      <c r="D3579" s="143"/>
    </row>
    <row r="3580" ht="12.75">
      <c r="D3580" s="143"/>
    </row>
    <row r="3581" ht="12.75">
      <c r="D3581" s="143"/>
    </row>
    <row r="3582" ht="12.75">
      <c r="D3582" s="143"/>
    </row>
    <row r="3583" ht="12.75">
      <c r="D3583" s="143"/>
    </row>
    <row r="3584" ht="12.75">
      <c r="D3584" s="143"/>
    </row>
    <row r="3585" ht="12.75">
      <c r="D3585" s="143"/>
    </row>
    <row r="3586" ht="12.75">
      <c r="D3586" s="143"/>
    </row>
    <row r="3587" ht="12.75">
      <c r="D3587" s="143"/>
    </row>
    <row r="3588" ht="12.75">
      <c r="D3588" s="143"/>
    </row>
    <row r="3589" ht="12.75">
      <c r="D3589" s="143"/>
    </row>
    <row r="3590" ht="12.75">
      <c r="D3590" s="143"/>
    </row>
    <row r="3591" ht="12.75">
      <c r="D3591" s="143"/>
    </row>
    <row r="3592" ht="12.75">
      <c r="D3592" s="143"/>
    </row>
    <row r="3593" ht="12.75">
      <c r="D3593" s="143"/>
    </row>
    <row r="3594" ht="12.75">
      <c r="D3594" s="143"/>
    </row>
    <row r="3595" ht="12.75">
      <c r="D3595" s="143"/>
    </row>
    <row r="3596" ht="12.75">
      <c r="D3596" s="143"/>
    </row>
    <row r="3597" ht="12.75">
      <c r="D3597" s="143"/>
    </row>
    <row r="3598" ht="12.75">
      <c r="D3598" s="143"/>
    </row>
    <row r="3599" ht="12.75">
      <c r="D3599" s="143"/>
    </row>
    <row r="3600" ht="12.75">
      <c r="D3600" s="143"/>
    </row>
    <row r="3601" ht="12.75">
      <c r="D3601" s="143"/>
    </row>
    <row r="3602" ht="12.75">
      <c r="D3602" s="143"/>
    </row>
    <row r="3603" ht="12.75">
      <c r="D3603" s="143"/>
    </row>
    <row r="3604" ht="12.75">
      <c r="D3604" s="143"/>
    </row>
    <row r="3605" ht="12.75">
      <c r="D3605" s="143"/>
    </row>
    <row r="3606" ht="12.75">
      <c r="D3606" s="143"/>
    </row>
    <row r="3607" ht="12.75">
      <c r="D3607" s="143"/>
    </row>
    <row r="3608" ht="12.75">
      <c r="D3608" s="143"/>
    </row>
    <row r="3609" ht="12.75">
      <c r="D3609" s="143"/>
    </row>
    <row r="3610" ht="12.75">
      <c r="D3610" s="143"/>
    </row>
    <row r="3611" ht="12.75">
      <c r="D3611" s="143"/>
    </row>
    <row r="3612" ht="12.75">
      <c r="D3612" s="143"/>
    </row>
    <row r="3613" ht="12.75">
      <c r="D3613" s="143"/>
    </row>
    <row r="3614" ht="12.75">
      <c r="D3614" s="143"/>
    </row>
    <row r="3615" ht="12.75">
      <c r="D3615" s="143"/>
    </row>
    <row r="3616" ht="12.75">
      <c r="D3616" s="143"/>
    </row>
    <row r="3617" ht="12.75">
      <c r="D3617" s="143"/>
    </row>
    <row r="3618" ht="12.75">
      <c r="D3618" s="143"/>
    </row>
    <row r="3619" ht="12.75">
      <c r="D3619" s="143"/>
    </row>
    <row r="3620" ht="12.75">
      <c r="D3620" s="143"/>
    </row>
    <row r="3621" ht="12.75">
      <c r="D3621" s="143"/>
    </row>
    <row r="3622" ht="12.75">
      <c r="D3622" s="143"/>
    </row>
    <row r="3623" ht="12.75">
      <c r="D3623" s="143"/>
    </row>
    <row r="3624" ht="12.75">
      <c r="D3624" s="143"/>
    </row>
    <row r="3625" ht="12.75">
      <c r="D3625" s="143"/>
    </row>
    <row r="3626" ht="12.75">
      <c r="D3626" s="143"/>
    </row>
    <row r="3627" ht="12.75">
      <c r="D3627" s="143"/>
    </row>
    <row r="3628" ht="12.75">
      <c r="D3628" s="143"/>
    </row>
    <row r="3629" ht="12.75">
      <c r="D3629" s="143"/>
    </row>
    <row r="3630" ht="12.75">
      <c r="D3630" s="143"/>
    </row>
    <row r="3631" ht="12.75">
      <c r="D3631" s="143"/>
    </row>
    <row r="3632" ht="12.75">
      <c r="D3632" s="143"/>
    </row>
    <row r="3633" ht="12.75">
      <c r="D3633" s="143"/>
    </row>
    <row r="3634" ht="12.75">
      <c r="D3634" s="143"/>
    </row>
    <row r="3635" ht="12.75">
      <c r="D3635" s="143"/>
    </row>
    <row r="3636" ht="12.75">
      <c r="D3636" s="143"/>
    </row>
    <row r="3637" ht="12.75">
      <c r="D3637" s="143"/>
    </row>
    <row r="3638" ht="12.75">
      <c r="D3638" s="143"/>
    </row>
    <row r="3639" ht="12.75">
      <c r="D3639" s="143"/>
    </row>
    <row r="3640" ht="12.75">
      <c r="D3640" s="143"/>
    </row>
    <row r="3641" ht="12.75">
      <c r="D3641" s="143"/>
    </row>
    <row r="3642" ht="12.75">
      <c r="D3642" s="143"/>
    </row>
    <row r="3643" ht="12.75">
      <c r="D3643" s="143"/>
    </row>
    <row r="3644" ht="12.75">
      <c r="D3644" s="143"/>
    </row>
    <row r="3645" ht="12.75">
      <c r="D3645" s="143"/>
    </row>
    <row r="3646" ht="12.75">
      <c r="D3646" s="143"/>
    </row>
    <row r="3647" ht="12.75">
      <c r="D3647" s="143"/>
    </row>
    <row r="3648" ht="12.75">
      <c r="D3648" s="143"/>
    </row>
    <row r="3649" ht="12.75">
      <c r="D3649" s="143"/>
    </row>
    <row r="3650" ht="12.75">
      <c r="D3650" s="143"/>
    </row>
    <row r="3651" ht="12.75">
      <c r="D3651" s="143"/>
    </row>
    <row r="3652" ht="12.75">
      <c r="D3652" s="143"/>
    </row>
    <row r="3653" ht="12.75">
      <c r="D3653" s="143"/>
    </row>
    <row r="3654" ht="12.75">
      <c r="D3654" s="143"/>
    </row>
    <row r="3655" ht="12.75">
      <c r="D3655" s="143"/>
    </row>
    <row r="3656" ht="12.75">
      <c r="D3656" s="143"/>
    </row>
    <row r="3657" ht="12.75">
      <c r="D3657" s="143"/>
    </row>
    <row r="3658" ht="12.75">
      <c r="D3658" s="143"/>
    </row>
    <row r="3659" ht="12.75">
      <c r="D3659" s="143"/>
    </row>
    <row r="3660" ht="12.75">
      <c r="D3660" s="143"/>
    </row>
    <row r="3661" ht="12.75">
      <c r="D3661" s="143"/>
    </row>
    <row r="3662" ht="12.75">
      <c r="D3662" s="143"/>
    </row>
    <row r="3663" ht="12.75">
      <c r="D3663" s="143"/>
    </row>
    <row r="3664" ht="12.75">
      <c r="D3664" s="143"/>
    </row>
    <row r="3665" ht="12.75">
      <c r="D3665" s="143"/>
    </row>
    <row r="3666" ht="12.75">
      <c r="D3666" s="143"/>
    </row>
    <row r="3667" ht="12.75">
      <c r="D3667" s="143"/>
    </row>
    <row r="3668" ht="12.75">
      <c r="D3668" s="143"/>
    </row>
    <row r="3669" ht="12.75">
      <c r="D3669" s="143"/>
    </row>
    <row r="3670" ht="12.75">
      <c r="D3670" s="143"/>
    </row>
    <row r="3671" ht="12.75">
      <c r="D3671" s="143"/>
    </row>
    <row r="3672" ht="12.75">
      <c r="D3672" s="143"/>
    </row>
    <row r="3673" ht="12.75">
      <c r="D3673" s="143"/>
    </row>
    <row r="3674" ht="12.75">
      <c r="D3674" s="143"/>
    </row>
    <row r="3675" ht="12.75">
      <c r="D3675" s="143"/>
    </row>
    <row r="3676" ht="12.75">
      <c r="D3676" s="143"/>
    </row>
    <row r="3677" ht="12.75">
      <c r="D3677" s="143"/>
    </row>
    <row r="3678" ht="12.75">
      <c r="D3678" s="143"/>
    </row>
    <row r="3679" ht="12.75">
      <c r="D3679" s="143"/>
    </row>
    <row r="3680" ht="12.75">
      <c r="D3680" s="143"/>
    </row>
    <row r="3681" ht="12.75">
      <c r="D3681" s="143"/>
    </row>
    <row r="3682" ht="12.75">
      <c r="D3682" s="143"/>
    </row>
    <row r="3683" ht="12.75">
      <c r="D3683" s="143"/>
    </row>
    <row r="3684" ht="12.75">
      <c r="D3684" s="143"/>
    </row>
    <row r="3685" ht="12.75">
      <c r="D3685" s="143"/>
    </row>
    <row r="3686" ht="12.75">
      <c r="D3686" s="143"/>
    </row>
    <row r="3687" ht="12.75">
      <c r="D3687" s="143"/>
    </row>
    <row r="3688" ht="12.75">
      <c r="D3688" s="143"/>
    </row>
    <row r="3689" ht="12.75">
      <c r="D3689" s="143"/>
    </row>
    <row r="3690" ht="12.75">
      <c r="D3690" s="143"/>
    </row>
    <row r="3691" ht="12.75">
      <c r="D3691" s="143"/>
    </row>
    <row r="3692" ht="12.75">
      <c r="D3692" s="143"/>
    </row>
    <row r="3693" ht="12.75">
      <c r="D3693" s="143"/>
    </row>
    <row r="3694" ht="12.75">
      <c r="D3694" s="143"/>
    </row>
    <row r="3695" ht="12.75">
      <c r="D3695" s="143"/>
    </row>
    <row r="3696" ht="12.75">
      <c r="D3696" s="143"/>
    </row>
    <row r="3697" ht="12.75">
      <c r="D3697" s="143"/>
    </row>
    <row r="3698" ht="12.75">
      <c r="D3698" s="143"/>
    </row>
    <row r="3699" ht="12.75">
      <c r="D3699" s="143"/>
    </row>
    <row r="3700" ht="12.75">
      <c r="D3700" s="143"/>
    </row>
    <row r="3701" ht="12.75">
      <c r="D3701" s="143"/>
    </row>
    <row r="3702" ht="12.75">
      <c r="D3702" s="143"/>
    </row>
    <row r="3703" ht="12.75">
      <c r="D3703" s="143"/>
    </row>
    <row r="3704" ht="12.75">
      <c r="D3704" s="143"/>
    </row>
    <row r="3705" ht="12.75">
      <c r="D3705" s="143"/>
    </row>
    <row r="3706" ht="12.75">
      <c r="D3706" s="143"/>
    </row>
    <row r="3707" ht="12.75">
      <c r="D3707" s="143"/>
    </row>
    <row r="3708" ht="12.75">
      <c r="D3708" s="143"/>
    </row>
    <row r="3709" ht="12.75">
      <c r="D3709" s="143"/>
    </row>
    <row r="3710" ht="12.75">
      <c r="D3710" s="143"/>
    </row>
    <row r="3711" ht="12.75">
      <c r="D3711" s="143"/>
    </row>
    <row r="3712" ht="12.75">
      <c r="D3712" s="143"/>
    </row>
    <row r="3713" ht="12.75">
      <c r="D3713" s="143"/>
    </row>
    <row r="3714" ht="12.75">
      <c r="D3714" s="143"/>
    </row>
    <row r="3715" ht="12.75">
      <c r="D3715" s="143"/>
    </row>
    <row r="3716" ht="12.75">
      <c r="D3716" s="143"/>
    </row>
    <row r="3717" ht="12.75">
      <c r="D3717" s="143"/>
    </row>
    <row r="3718" ht="12.75">
      <c r="D3718" s="143"/>
    </row>
    <row r="3719" ht="12.75">
      <c r="D3719" s="143"/>
    </row>
    <row r="3720" ht="12.75">
      <c r="D3720" s="143"/>
    </row>
    <row r="3721" ht="12.75">
      <c r="D3721" s="143"/>
    </row>
    <row r="3722" ht="12.75">
      <c r="D3722" s="143"/>
    </row>
    <row r="3723" ht="12.75">
      <c r="D3723" s="143"/>
    </row>
    <row r="3724" ht="12.75">
      <c r="D3724" s="143"/>
    </row>
    <row r="3725" ht="12.75">
      <c r="D3725" s="143"/>
    </row>
    <row r="3726" ht="12.75">
      <c r="D3726" s="143"/>
    </row>
    <row r="3727" ht="12.75">
      <c r="D3727" s="143"/>
    </row>
    <row r="3728" ht="12.75">
      <c r="D3728" s="143"/>
    </row>
    <row r="3729" ht="12.75">
      <c r="D3729" s="143"/>
    </row>
    <row r="3730" ht="12.75">
      <c r="D3730" s="143"/>
    </row>
    <row r="3731" ht="12.75">
      <c r="D3731" s="143"/>
    </row>
    <row r="3732" ht="12.75">
      <c r="D3732" s="143"/>
    </row>
    <row r="3733" ht="12.75">
      <c r="D3733" s="143"/>
    </row>
    <row r="3734" ht="12.75">
      <c r="D3734" s="143"/>
    </row>
    <row r="3735" ht="12.75">
      <c r="D3735" s="143"/>
    </row>
    <row r="3736" ht="12.75">
      <c r="D3736" s="143"/>
    </row>
    <row r="3737" ht="12.75">
      <c r="D3737" s="143"/>
    </row>
    <row r="3738" ht="12.75">
      <c r="D3738" s="143"/>
    </row>
    <row r="3739" ht="12.75">
      <c r="D3739" s="143"/>
    </row>
    <row r="3740" ht="12.75">
      <c r="D3740" s="143"/>
    </row>
    <row r="3741" ht="12.75">
      <c r="D3741" s="143"/>
    </row>
    <row r="3742" ht="12.75">
      <c r="D3742" s="143"/>
    </row>
    <row r="3743" ht="12.75">
      <c r="D3743" s="143"/>
    </row>
    <row r="3744" ht="12.75">
      <c r="D3744" s="143"/>
    </row>
    <row r="3745" ht="12.75">
      <c r="D3745" s="143"/>
    </row>
    <row r="3746" ht="12.75">
      <c r="D3746" s="143"/>
    </row>
    <row r="3747" ht="12.75">
      <c r="D3747" s="143"/>
    </row>
    <row r="3748" ht="12.75">
      <c r="D3748" s="143"/>
    </row>
    <row r="3749" ht="12.75">
      <c r="D3749" s="143"/>
    </row>
    <row r="3750" ht="12.75">
      <c r="D3750" s="143"/>
    </row>
    <row r="3751" ht="12.75">
      <c r="D3751" s="143"/>
    </row>
    <row r="3752" ht="12.75">
      <c r="D3752" s="143"/>
    </row>
    <row r="3753" ht="12.75">
      <c r="D3753" s="143"/>
    </row>
    <row r="3754" ht="12.75">
      <c r="D3754" s="143"/>
    </row>
    <row r="3755" ht="12.75">
      <c r="D3755" s="143"/>
    </row>
    <row r="3756" ht="12.75">
      <c r="D3756" s="143"/>
    </row>
    <row r="3757" ht="12.75">
      <c r="D3757" s="143"/>
    </row>
    <row r="3758" ht="12.75">
      <c r="D3758" s="143"/>
    </row>
    <row r="3759" ht="12.75">
      <c r="D3759" s="143"/>
    </row>
    <row r="3760" ht="12.75">
      <c r="D3760" s="143"/>
    </row>
    <row r="3761" ht="12.75">
      <c r="D3761" s="143"/>
    </row>
    <row r="3762" ht="12.75">
      <c r="D3762" s="143"/>
    </row>
    <row r="3763" ht="12.75">
      <c r="D3763" s="143"/>
    </row>
    <row r="3764" ht="12.75">
      <c r="D3764" s="143"/>
    </row>
    <row r="3765" ht="12.75">
      <c r="D3765" s="143"/>
    </row>
    <row r="3766" ht="12.75">
      <c r="D3766" s="143"/>
    </row>
    <row r="3767" ht="12.75">
      <c r="D3767" s="143"/>
    </row>
    <row r="3768" ht="12.75">
      <c r="D3768" s="143"/>
    </row>
    <row r="3769" ht="12.75">
      <c r="D3769" s="143"/>
    </row>
    <row r="3770" ht="12.75">
      <c r="D3770" s="143"/>
    </row>
    <row r="3771" ht="12.75">
      <c r="D3771" s="143"/>
    </row>
    <row r="3772" ht="12.75">
      <c r="D3772" s="143"/>
    </row>
    <row r="3773" ht="12.75">
      <c r="D3773" s="143"/>
    </row>
    <row r="3774" ht="12.75">
      <c r="D3774" s="143"/>
    </row>
    <row r="3775" ht="12.75">
      <c r="D3775" s="143"/>
    </row>
    <row r="3776" ht="12.75">
      <c r="D3776" s="143"/>
    </row>
    <row r="3777" ht="12.75">
      <c r="D3777" s="143"/>
    </row>
    <row r="3778" ht="12.75">
      <c r="D3778" s="143"/>
    </row>
    <row r="3779" ht="12.75">
      <c r="D3779" s="143"/>
    </row>
    <row r="3780" ht="12.75">
      <c r="D3780" s="143"/>
    </row>
    <row r="3781" ht="12.75">
      <c r="D3781" s="143"/>
    </row>
    <row r="3782" ht="12.75">
      <c r="D3782" s="143"/>
    </row>
    <row r="3783" ht="12.75">
      <c r="D3783" s="143"/>
    </row>
    <row r="3784" ht="12.75">
      <c r="D3784" s="143"/>
    </row>
    <row r="3785" ht="12.75">
      <c r="D3785" s="143"/>
    </row>
    <row r="3786" ht="12.75">
      <c r="D3786" s="143"/>
    </row>
    <row r="3787" ht="12.75">
      <c r="D3787" s="143"/>
    </row>
    <row r="3788" ht="12.75">
      <c r="D3788" s="143"/>
    </row>
    <row r="3789" ht="12.75">
      <c r="D3789" s="143"/>
    </row>
    <row r="3790" ht="12.75">
      <c r="D3790" s="143"/>
    </row>
    <row r="3791" ht="12.75">
      <c r="D3791" s="143"/>
    </row>
    <row r="3792" ht="12.75">
      <c r="D3792" s="143"/>
    </row>
    <row r="3793" ht="12.75">
      <c r="D3793" s="143"/>
    </row>
    <row r="3794" ht="12.75">
      <c r="D3794" s="143"/>
    </row>
    <row r="3795" ht="12.75">
      <c r="D3795" s="143"/>
    </row>
    <row r="3796" ht="12.75">
      <c r="D3796" s="143"/>
    </row>
    <row r="3797" ht="12.75">
      <c r="D3797" s="143"/>
    </row>
    <row r="3798" ht="12.75">
      <c r="D3798" s="143"/>
    </row>
    <row r="3799" ht="12.75">
      <c r="D3799" s="143"/>
    </row>
    <row r="3800" ht="12.75">
      <c r="D3800" s="143"/>
    </row>
    <row r="3801" ht="12.75">
      <c r="D3801" s="143"/>
    </row>
    <row r="3802" ht="12.75">
      <c r="D3802" s="143"/>
    </row>
    <row r="3803" ht="12.75">
      <c r="D3803" s="143"/>
    </row>
    <row r="3804" ht="12.75">
      <c r="D3804" s="143"/>
    </row>
    <row r="3805" ht="12.75">
      <c r="D3805" s="143"/>
    </row>
    <row r="3806" ht="12.75">
      <c r="D3806" s="143"/>
    </row>
    <row r="3807" ht="12.75">
      <c r="D3807" s="143"/>
    </row>
    <row r="3808" ht="12.75">
      <c r="D3808" s="143"/>
    </row>
    <row r="3809" ht="12.75">
      <c r="D3809" s="143"/>
    </row>
    <row r="3810" ht="12.75">
      <c r="D3810" s="143"/>
    </row>
    <row r="3811" ht="12.75">
      <c r="D3811" s="143"/>
    </row>
    <row r="3812" ht="12.75">
      <c r="D3812" s="143"/>
    </row>
    <row r="3813" ht="12.75">
      <c r="D3813" s="143"/>
    </row>
    <row r="3814" ht="12.75">
      <c r="D3814" s="143"/>
    </row>
    <row r="3815" ht="12.75">
      <c r="D3815" s="143"/>
    </row>
    <row r="3816" ht="12.75">
      <c r="D3816" s="143"/>
    </row>
    <row r="3817" ht="12.75">
      <c r="D3817" s="143"/>
    </row>
    <row r="3818" ht="12.75">
      <c r="D3818" s="143"/>
    </row>
    <row r="3819" ht="12.75">
      <c r="D3819" s="143"/>
    </row>
    <row r="3820" ht="12.75">
      <c r="D3820" s="143"/>
    </row>
    <row r="3821" ht="12.75">
      <c r="D3821" s="143"/>
    </row>
    <row r="3822" ht="12.75">
      <c r="D3822" s="143"/>
    </row>
    <row r="3823" ht="12.75">
      <c r="D3823" s="143"/>
    </row>
    <row r="3824" ht="12.75">
      <c r="D3824" s="143"/>
    </row>
    <row r="3825" ht="12.75">
      <c r="D3825" s="143"/>
    </row>
    <row r="3826" ht="12.75">
      <c r="D3826" s="143"/>
    </row>
    <row r="3827" ht="12.75">
      <c r="D3827" s="143"/>
    </row>
    <row r="3828" ht="12.75">
      <c r="D3828" s="143"/>
    </row>
    <row r="3829" ht="12.75">
      <c r="D3829" s="143"/>
    </row>
    <row r="3830" ht="12.75">
      <c r="D3830" s="143"/>
    </row>
    <row r="3831" ht="12.75">
      <c r="D3831" s="143"/>
    </row>
    <row r="3832" ht="12.75">
      <c r="D3832" s="143"/>
    </row>
    <row r="3833" ht="12.75">
      <c r="D3833" s="143"/>
    </row>
    <row r="3834" ht="12.75">
      <c r="D3834" s="143"/>
    </row>
    <row r="3835" ht="12.75">
      <c r="D3835" s="143"/>
    </row>
    <row r="3836" ht="12.75">
      <c r="D3836" s="143"/>
    </row>
    <row r="3837" ht="12.75">
      <c r="D3837" s="143"/>
    </row>
    <row r="3838" ht="12.75">
      <c r="D3838" s="143"/>
    </row>
    <row r="3839" ht="12.75">
      <c r="D3839" s="143"/>
    </row>
    <row r="3840" ht="12.75">
      <c r="D3840" s="143"/>
    </row>
    <row r="3841" ht="12.75">
      <c r="D3841" s="143"/>
    </row>
    <row r="3842" ht="12.75">
      <c r="D3842" s="143"/>
    </row>
    <row r="3843" ht="12.75">
      <c r="D3843" s="143"/>
    </row>
    <row r="3844" ht="12.75">
      <c r="D3844" s="143"/>
    </row>
    <row r="3845" ht="12.75">
      <c r="D3845" s="143"/>
    </row>
    <row r="3846" ht="12.75">
      <c r="D3846" s="143"/>
    </row>
    <row r="3847" ht="12.75">
      <c r="D3847" s="143"/>
    </row>
    <row r="3848" ht="12.75">
      <c r="D3848" s="143"/>
    </row>
    <row r="3849" ht="12.75">
      <c r="D3849" s="143"/>
    </row>
    <row r="3850" ht="12.75">
      <c r="D3850" s="143"/>
    </row>
    <row r="3851" ht="12.75">
      <c r="D3851" s="143"/>
    </row>
    <row r="3852" ht="12.75">
      <c r="D3852" s="143"/>
    </row>
    <row r="3853" ht="12.75">
      <c r="D3853" s="143"/>
    </row>
    <row r="3854" ht="12.75">
      <c r="D3854" s="143"/>
    </row>
    <row r="3855" ht="12.75">
      <c r="D3855" s="143"/>
    </row>
    <row r="3856" ht="12.75">
      <c r="D3856" s="143"/>
    </row>
    <row r="3857" ht="12.75">
      <c r="D3857" s="143"/>
    </row>
    <row r="3858" ht="12.75">
      <c r="D3858" s="143"/>
    </row>
    <row r="3859" ht="12.75">
      <c r="D3859" s="143"/>
    </row>
    <row r="3860" ht="12.75">
      <c r="D3860" s="143"/>
    </row>
    <row r="3861" ht="12.75">
      <c r="D3861" s="143"/>
    </row>
    <row r="3862" ht="12.75">
      <c r="D3862" s="143"/>
    </row>
    <row r="3863" ht="12.75">
      <c r="D3863" s="143"/>
    </row>
    <row r="3864" ht="12.75">
      <c r="D3864" s="143"/>
    </row>
    <row r="3865" ht="12.75">
      <c r="D3865" s="143"/>
    </row>
    <row r="3866" ht="12.75">
      <c r="D3866" s="143"/>
    </row>
    <row r="3867" ht="12.75">
      <c r="D3867" s="143"/>
    </row>
    <row r="3868" ht="12.75">
      <c r="D3868" s="143"/>
    </row>
    <row r="3869" ht="12.75">
      <c r="D3869" s="143"/>
    </row>
    <row r="3870" ht="12.75">
      <c r="D3870" s="143"/>
    </row>
    <row r="3871" ht="12.75">
      <c r="D3871" s="143"/>
    </row>
    <row r="3872" ht="12.75">
      <c r="D3872" s="143"/>
    </row>
    <row r="3873" ht="12.75">
      <c r="D3873" s="143"/>
    </row>
    <row r="3874" ht="12.75">
      <c r="D3874" s="143"/>
    </row>
    <row r="3875" ht="12.75">
      <c r="D3875" s="143"/>
    </row>
    <row r="3876" ht="12.75">
      <c r="D3876" s="143"/>
    </row>
    <row r="3877" ht="12.75">
      <c r="D3877" s="143"/>
    </row>
    <row r="3878" ht="12.75">
      <c r="D3878" s="143"/>
    </row>
    <row r="3879" ht="12.75">
      <c r="D3879" s="143"/>
    </row>
    <row r="3880" ht="12.75">
      <c r="D3880" s="143"/>
    </row>
    <row r="3881" ht="12.75">
      <c r="D3881" s="143"/>
    </row>
    <row r="3882" ht="12.75">
      <c r="D3882" s="143"/>
    </row>
    <row r="3883" ht="12.75">
      <c r="D3883" s="143"/>
    </row>
    <row r="3884" ht="12.75">
      <c r="D3884" s="143"/>
    </row>
    <row r="3885" ht="12.75">
      <c r="D3885" s="143"/>
    </row>
    <row r="3886" ht="12.75">
      <c r="D3886" s="143"/>
    </row>
    <row r="3887" ht="12.75">
      <c r="D3887" s="143"/>
    </row>
    <row r="3888" ht="12.75">
      <c r="D3888" s="143"/>
    </row>
    <row r="3889" ht="12.75">
      <c r="D3889" s="143"/>
    </row>
    <row r="3890" ht="12.75">
      <c r="D3890" s="143"/>
    </row>
    <row r="3891" ht="12.75">
      <c r="D3891" s="143"/>
    </row>
    <row r="3892" ht="12.75">
      <c r="D3892" s="143"/>
    </row>
    <row r="3893" ht="12.75">
      <c r="D3893" s="143"/>
    </row>
    <row r="3894" ht="12.75">
      <c r="D3894" s="143"/>
    </row>
    <row r="3895" ht="12.75">
      <c r="D3895" s="143"/>
    </row>
    <row r="3896" ht="12.75">
      <c r="D3896" s="143"/>
    </row>
    <row r="3897" ht="12.75">
      <c r="D3897" s="143"/>
    </row>
    <row r="3898" ht="12.75">
      <c r="D3898" s="143"/>
    </row>
    <row r="3899" ht="12.75">
      <c r="D3899" s="143"/>
    </row>
    <row r="3900" ht="12.75">
      <c r="D3900" s="143"/>
    </row>
    <row r="3901" ht="12.75">
      <c r="D3901" s="143"/>
    </row>
    <row r="3902" ht="12.75">
      <c r="D3902" s="143"/>
    </row>
    <row r="3903" ht="12.75">
      <c r="D3903" s="143"/>
    </row>
    <row r="3904" ht="12.75">
      <c r="D3904" s="143"/>
    </row>
    <row r="3905" ht="12.75">
      <c r="D3905" s="143"/>
    </row>
    <row r="3906" ht="12.75">
      <c r="D3906" s="143"/>
    </row>
    <row r="3907" ht="12.75">
      <c r="D3907" s="143"/>
    </row>
    <row r="3908" ht="12.75">
      <c r="D3908" s="143"/>
    </row>
    <row r="3909" ht="12.75">
      <c r="D3909" s="143"/>
    </row>
    <row r="3910" ht="12.75">
      <c r="D3910" s="143"/>
    </row>
    <row r="3911" ht="12.75">
      <c r="D3911" s="143"/>
    </row>
    <row r="3912" ht="12.75">
      <c r="D3912" s="143"/>
    </row>
    <row r="3913" ht="12.75">
      <c r="D3913" s="143"/>
    </row>
    <row r="3914" ht="12.75">
      <c r="D3914" s="143"/>
    </row>
    <row r="3915" ht="12.75">
      <c r="D3915" s="143"/>
    </row>
    <row r="3916" ht="12.75">
      <c r="D3916" s="143"/>
    </row>
    <row r="3917" ht="12.75">
      <c r="D3917" s="143"/>
    </row>
    <row r="3918" ht="12.75">
      <c r="D3918" s="143"/>
    </row>
    <row r="3919" ht="12.75">
      <c r="D3919" s="143"/>
    </row>
    <row r="3920" ht="12.75">
      <c r="D3920" s="143"/>
    </row>
    <row r="3921" ht="12.75">
      <c r="D3921" s="143"/>
    </row>
    <row r="3922" ht="12.75">
      <c r="D3922" s="143"/>
    </row>
    <row r="3923" ht="12.75">
      <c r="D3923" s="143"/>
    </row>
    <row r="3924" ht="12.75">
      <c r="D3924" s="143"/>
    </row>
    <row r="3925" ht="12.75">
      <c r="D3925" s="143"/>
    </row>
    <row r="3926" ht="12.75">
      <c r="D3926" s="143"/>
    </row>
    <row r="3927" ht="12.75">
      <c r="D3927" s="143"/>
    </row>
    <row r="3928" ht="12.75">
      <c r="D3928" s="143"/>
    </row>
    <row r="3929" ht="12.75">
      <c r="D3929" s="143"/>
    </row>
    <row r="3930" ht="12.75">
      <c r="D3930" s="143"/>
    </row>
    <row r="3931" ht="12.75">
      <c r="D3931" s="143"/>
    </row>
    <row r="3932" ht="12.75">
      <c r="D3932" s="143"/>
    </row>
    <row r="3933" ht="12.75">
      <c r="D3933" s="143"/>
    </row>
    <row r="3934" ht="12.75">
      <c r="D3934" s="143"/>
    </row>
    <row r="3935" ht="12.75">
      <c r="D3935" s="143"/>
    </row>
    <row r="3936" ht="12.75">
      <c r="D3936" s="143"/>
    </row>
    <row r="3937" ht="12.75">
      <c r="D3937" s="143"/>
    </row>
    <row r="3938" ht="12.75">
      <c r="D3938" s="143"/>
    </row>
    <row r="3939" ht="12.75">
      <c r="D3939" s="143"/>
    </row>
    <row r="3940" ht="12.75">
      <c r="D3940" s="143"/>
    </row>
    <row r="3941" ht="12.75">
      <c r="D3941" s="143"/>
    </row>
    <row r="3942" ht="12.75">
      <c r="D3942" s="143"/>
    </row>
    <row r="3943" ht="12.75">
      <c r="D3943" s="143"/>
    </row>
    <row r="3944" ht="12.75">
      <c r="D3944" s="143"/>
    </row>
    <row r="3945" ht="12.75">
      <c r="D3945" s="143"/>
    </row>
    <row r="3946" ht="12.75">
      <c r="D3946" s="143"/>
    </row>
    <row r="3947" ht="12.75">
      <c r="D3947" s="143"/>
    </row>
    <row r="3948" ht="12.75">
      <c r="D3948" s="143"/>
    </row>
    <row r="3949" ht="12.75">
      <c r="D3949" s="143"/>
    </row>
    <row r="3950" ht="12.75">
      <c r="D3950" s="143"/>
    </row>
    <row r="3951" ht="12.75">
      <c r="D3951" s="143"/>
    </row>
    <row r="3952" ht="12.75">
      <c r="D3952" s="143"/>
    </row>
    <row r="3953" ht="12.75">
      <c r="D3953" s="143"/>
    </row>
    <row r="3954" ht="12.75">
      <c r="D3954" s="143"/>
    </row>
    <row r="3955" ht="12.75">
      <c r="D3955" s="143"/>
    </row>
    <row r="3956" ht="12.75">
      <c r="D3956" s="143"/>
    </row>
    <row r="3957" ht="12.75">
      <c r="D3957" s="143"/>
    </row>
    <row r="3958" ht="12.75">
      <c r="D3958" s="143"/>
    </row>
    <row r="3959" ht="12.75">
      <c r="D3959" s="143"/>
    </row>
    <row r="3960" ht="12.75">
      <c r="D3960" s="143"/>
    </row>
    <row r="3961" ht="12.75">
      <c r="D3961" s="143"/>
    </row>
    <row r="3962" ht="12.75">
      <c r="D3962" s="143"/>
    </row>
    <row r="3963" ht="12.75">
      <c r="D3963" s="143"/>
    </row>
    <row r="3964" ht="12.75">
      <c r="D3964" s="143"/>
    </row>
    <row r="3965" ht="12.75">
      <c r="D3965" s="143"/>
    </row>
    <row r="3966" ht="12.75">
      <c r="D3966" s="143"/>
    </row>
    <row r="3967" ht="12.75">
      <c r="D3967" s="143"/>
    </row>
    <row r="3968" ht="12.75">
      <c r="D3968" s="143"/>
    </row>
    <row r="3969" ht="12.75">
      <c r="D3969" s="143"/>
    </row>
    <row r="3970" ht="12.75">
      <c r="D3970" s="143"/>
    </row>
    <row r="3971" ht="12.75">
      <c r="D3971" s="143"/>
    </row>
    <row r="3972" ht="12.75">
      <c r="D3972" s="143"/>
    </row>
    <row r="3973" ht="12.75">
      <c r="D3973" s="143"/>
    </row>
    <row r="3974" ht="12.75">
      <c r="D3974" s="143"/>
    </row>
    <row r="3975" ht="12.75">
      <c r="D3975" s="143"/>
    </row>
    <row r="3976" ht="12.75">
      <c r="D3976" s="143"/>
    </row>
    <row r="3977" ht="12.75">
      <c r="D3977" s="143"/>
    </row>
    <row r="3978" ht="12.75">
      <c r="D3978" s="143"/>
    </row>
    <row r="3979" ht="12.75">
      <c r="D3979" s="143"/>
    </row>
    <row r="3980" ht="12.75">
      <c r="D3980" s="143"/>
    </row>
    <row r="3981" ht="12.75">
      <c r="D3981" s="143"/>
    </row>
    <row r="3982" ht="12.75">
      <c r="D3982" s="143"/>
    </row>
    <row r="3983" ht="12.75">
      <c r="D3983" s="143"/>
    </row>
    <row r="3984" ht="12.75">
      <c r="D3984" s="143"/>
    </row>
    <row r="3985" ht="12.75">
      <c r="D3985" s="143"/>
    </row>
    <row r="3986" ht="12.75">
      <c r="D3986" s="143"/>
    </row>
    <row r="3987" ht="12.75">
      <c r="D3987" s="143"/>
    </row>
    <row r="3988" ht="12.75">
      <c r="D3988" s="143"/>
    </row>
    <row r="3989" ht="12.75">
      <c r="D3989" s="143"/>
    </row>
    <row r="3990" ht="12.75">
      <c r="D3990" s="143"/>
    </row>
    <row r="3991" ht="12.75">
      <c r="D3991" s="143"/>
    </row>
    <row r="3992" ht="12.75">
      <c r="D3992" s="143"/>
    </row>
    <row r="3993" ht="12.75">
      <c r="D3993" s="143"/>
    </row>
    <row r="3994" ht="12.75">
      <c r="D3994" s="143"/>
    </row>
    <row r="3995" ht="12.75">
      <c r="D3995" s="143"/>
    </row>
    <row r="3996" ht="12.75">
      <c r="D3996" s="143"/>
    </row>
    <row r="3997" ht="12.75">
      <c r="D3997" s="143"/>
    </row>
    <row r="3998" ht="12.75">
      <c r="D3998" s="143"/>
    </row>
    <row r="3999" ht="12.75">
      <c r="D3999" s="143"/>
    </row>
    <row r="4000" ht="12.75">
      <c r="D4000" s="143"/>
    </row>
    <row r="4001" ht="12.75">
      <c r="D4001" s="143"/>
    </row>
    <row r="4002" ht="12.75">
      <c r="D4002" s="143"/>
    </row>
    <row r="4003" ht="12.75">
      <c r="D4003" s="143"/>
    </row>
    <row r="4004" ht="12.75">
      <c r="D4004" s="143"/>
    </row>
    <row r="4005" ht="12.75">
      <c r="D4005" s="143"/>
    </row>
    <row r="4006" ht="12.75">
      <c r="D4006" s="143"/>
    </row>
    <row r="4007" ht="12.75">
      <c r="D4007" s="143"/>
    </row>
    <row r="4008" ht="12.75">
      <c r="D4008" s="143"/>
    </row>
    <row r="4009" ht="12.75">
      <c r="D4009" s="143"/>
    </row>
    <row r="4010" ht="12.75">
      <c r="D4010" s="143"/>
    </row>
    <row r="4011" ht="12.75">
      <c r="D4011" s="143"/>
    </row>
    <row r="4012" ht="12.75">
      <c r="D4012" s="143"/>
    </row>
    <row r="4013" ht="12.75">
      <c r="D4013" s="143"/>
    </row>
    <row r="4014" ht="12.75">
      <c r="D4014" s="143"/>
    </row>
    <row r="4015" ht="12.75">
      <c r="D4015" s="143"/>
    </row>
    <row r="4016" ht="12.75">
      <c r="D4016" s="143"/>
    </row>
    <row r="4017" ht="12.75">
      <c r="D4017" s="143"/>
    </row>
    <row r="4018" ht="12.75">
      <c r="D4018" s="143"/>
    </row>
    <row r="4019" ht="12.75">
      <c r="D4019" s="143"/>
    </row>
    <row r="4020" ht="12.75">
      <c r="D4020" s="143"/>
    </row>
    <row r="4021" ht="12.75">
      <c r="D4021" s="143"/>
    </row>
    <row r="4022" ht="12.75">
      <c r="D4022" s="143"/>
    </row>
    <row r="4023" ht="12.75">
      <c r="D4023" s="143"/>
    </row>
    <row r="4024" ht="12.75">
      <c r="D4024" s="143"/>
    </row>
    <row r="4025" ht="12.75">
      <c r="D4025" s="143"/>
    </row>
    <row r="4026" ht="12.75">
      <c r="D4026" s="143"/>
    </row>
    <row r="4027" ht="12.75">
      <c r="D4027" s="143"/>
    </row>
    <row r="4028" ht="12.75">
      <c r="D4028" s="143"/>
    </row>
    <row r="4029" ht="12.75">
      <c r="D4029" s="143"/>
    </row>
    <row r="4030" ht="12.75">
      <c r="D4030" s="143"/>
    </row>
    <row r="4031" ht="12.75">
      <c r="D4031" s="143"/>
    </row>
    <row r="4032" ht="12.75">
      <c r="D4032" s="143"/>
    </row>
    <row r="4033" ht="12.75">
      <c r="D4033" s="143"/>
    </row>
    <row r="4034" ht="12.75">
      <c r="D4034" s="143"/>
    </row>
    <row r="4035" ht="12.75">
      <c r="D4035" s="143"/>
    </row>
    <row r="4036" ht="12.75">
      <c r="D4036" s="143"/>
    </row>
    <row r="4037" ht="12.75">
      <c r="D4037" s="143"/>
    </row>
    <row r="4038" ht="12.75">
      <c r="D4038" s="143"/>
    </row>
    <row r="4039" ht="12.75">
      <c r="D4039" s="143"/>
    </row>
    <row r="4040" ht="12.75">
      <c r="D4040" s="143"/>
    </row>
    <row r="4041" ht="12.75">
      <c r="D4041" s="143"/>
    </row>
    <row r="4042" ht="12.75">
      <c r="D4042" s="143"/>
    </row>
    <row r="4043" ht="12.75">
      <c r="D4043" s="143"/>
    </row>
    <row r="4044" ht="12.75">
      <c r="D4044" s="143"/>
    </row>
    <row r="4045" ht="12.75">
      <c r="D4045" s="143"/>
    </row>
    <row r="4046" ht="12.75">
      <c r="D4046" s="143"/>
    </row>
    <row r="4047" ht="12.75">
      <c r="D4047" s="143"/>
    </row>
    <row r="4048" ht="12.75">
      <c r="D4048" s="143"/>
    </row>
    <row r="4049" ht="12.75">
      <c r="D4049" s="143"/>
    </row>
    <row r="4050" ht="12.75">
      <c r="D4050" s="143"/>
    </row>
    <row r="4051" ht="12.75">
      <c r="D4051" s="143"/>
    </row>
    <row r="4052" ht="12.75">
      <c r="D4052" s="143"/>
    </row>
    <row r="4053" ht="12.75">
      <c r="D4053" s="143"/>
    </row>
    <row r="4054" ht="12.75">
      <c r="D4054" s="143"/>
    </row>
    <row r="4055" ht="12.75">
      <c r="D4055" s="143"/>
    </row>
    <row r="4056" ht="12.75">
      <c r="D4056" s="143"/>
    </row>
    <row r="4057" ht="12.75">
      <c r="D4057" s="143"/>
    </row>
    <row r="4058" ht="12.75">
      <c r="D4058" s="143"/>
    </row>
    <row r="4059" ht="12.75">
      <c r="D4059" s="143"/>
    </row>
    <row r="4060" ht="12.75">
      <c r="D4060" s="143"/>
    </row>
    <row r="4061" ht="12.75">
      <c r="D4061" s="143"/>
    </row>
    <row r="4062" ht="12.75">
      <c r="D4062" s="143"/>
    </row>
    <row r="4063" ht="12.75">
      <c r="D4063" s="143"/>
    </row>
    <row r="4064" ht="12.75">
      <c r="D4064" s="143"/>
    </row>
    <row r="4065" ht="12.75">
      <c r="D4065" s="143"/>
    </row>
    <row r="4066" ht="12.75">
      <c r="D4066" s="143"/>
    </row>
    <row r="4067" ht="12.75">
      <c r="D4067" s="143"/>
    </row>
    <row r="4068" ht="12.75">
      <c r="D4068" s="143"/>
    </row>
    <row r="4069" ht="12.75">
      <c r="D4069" s="143"/>
    </row>
    <row r="4070" ht="12.75">
      <c r="D4070" s="143"/>
    </row>
    <row r="4071" ht="12.75">
      <c r="D4071" s="143"/>
    </row>
    <row r="4072" ht="12.75">
      <c r="D4072" s="143"/>
    </row>
    <row r="4073" ht="12.75">
      <c r="D4073" s="143"/>
    </row>
    <row r="4074" ht="12.75">
      <c r="D4074" s="143"/>
    </row>
    <row r="4075" ht="12.75">
      <c r="D4075" s="143"/>
    </row>
    <row r="4076" ht="12.75">
      <c r="D4076" s="143"/>
    </row>
    <row r="4077" ht="12.75">
      <c r="D4077" s="143"/>
    </row>
    <row r="4078" ht="12.75">
      <c r="D4078" s="143"/>
    </row>
    <row r="4079" ht="12.75">
      <c r="D4079" s="143"/>
    </row>
    <row r="4080" ht="12.75">
      <c r="D4080" s="143"/>
    </row>
    <row r="4081" ht="12.75">
      <c r="D4081" s="143"/>
    </row>
    <row r="4082" ht="12.75">
      <c r="D4082" s="143"/>
    </row>
    <row r="4083" ht="12.75">
      <c r="D4083" s="143"/>
    </row>
    <row r="4084" ht="12.75">
      <c r="D4084" s="143"/>
    </row>
    <row r="4085" ht="12.75">
      <c r="D4085" s="143"/>
    </row>
    <row r="4086" ht="12.75">
      <c r="D4086" s="143"/>
    </row>
    <row r="4087" ht="12.75">
      <c r="D4087" s="143"/>
    </row>
    <row r="4088" ht="12.75">
      <c r="D4088" s="143"/>
    </row>
    <row r="4089" ht="12.75">
      <c r="D4089" s="143"/>
    </row>
    <row r="4090" ht="12.75">
      <c r="D4090" s="143"/>
    </row>
    <row r="4091" ht="12.75">
      <c r="D4091" s="143"/>
    </row>
    <row r="4092" ht="12.75">
      <c r="D4092" s="143"/>
    </row>
    <row r="4093" ht="12.75">
      <c r="D4093" s="143"/>
    </row>
    <row r="4094" ht="12.75">
      <c r="D4094" s="143"/>
    </row>
    <row r="4095" ht="12.75">
      <c r="D4095" s="143"/>
    </row>
    <row r="4096" ht="12.75">
      <c r="D4096" s="143"/>
    </row>
    <row r="4097" ht="12.75">
      <c r="D4097" s="143"/>
    </row>
    <row r="4098" ht="12.75">
      <c r="D4098" s="143"/>
    </row>
    <row r="4099" ht="12.75">
      <c r="D4099" s="143"/>
    </row>
    <row r="4100" ht="12.75">
      <c r="D4100" s="143"/>
    </row>
    <row r="4101" ht="12.75">
      <c r="D4101" s="143"/>
    </row>
    <row r="4102" ht="12.75">
      <c r="D4102" s="143"/>
    </row>
    <row r="4103" ht="12.75">
      <c r="D4103" s="143"/>
    </row>
    <row r="4104" ht="12.75">
      <c r="D4104" s="143"/>
    </row>
    <row r="4105" ht="12.75">
      <c r="D4105" s="143"/>
    </row>
    <row r="4106" ht="12.75">
      <c r="D4106" s="143"/>
    </row>
    <row r="4107" ht="12.75">
      <c r="D4107" s="143"/>
    </row>
    <row r="4108" ht="12.75">
      <c r="D4108" s="143"/>
    </row>
    <row r="4109" ht="12.75">
      <c r="D4109" s="143"/>
    </row>
    <row r="4110" ht="12.75">
      <c r="D4110" s="143"/>
    </row>
    <row r="4111" ht="12.75">
      <c r="D4111" s="143"/>
    </row>
    <row r="4112" ht="12.75">
      <c r="D4112" s="143"/>
    </row>
    <row r="4113" ht="12.75">
      <c r="D4113" s="143"/>
    </row>
    <row r="4114" ht="12.75">
      <c r="D4114" s="143"/>
    </row>
    <row r="4115" ht="12.75">
      <c r="D4115" s="143"/>
    </row>
    <row r="4116" ht="12.75">
      <c r="D4116" s="143"/>
    </row>
    <row r="4117" ht="12.75">
      <c r="D4117" s="143"/>
    </row>
    <row r="4118" ht="12.75">
      <c r="D4118" s="143"/>
    </row>
    <row r="4119" ht="12.75">
      <c r="D4119" s="143"/>
    </row>
    <row r="4120" ht="12.75">
      <c r="D4120" s="143"/>
    </row>
    <row r="4121" ht="12.75">
      <c r="D4121" s="143"/>
    </row>
    <row r="4122" ht="12.75">
      <c r="D4122" s="143"/>
    </row>
    <row r="4123" ht="12.75">
      <c r="D4123" s="143"/>
    </row>
    <row r="4124" ht="12.75">
      <c r="D4124" s="143"/>
    </row>
    <row r="4125" ht="12.75">
      <c r="D4125" s="143"/>
    </row>
    <row r="4126" ht="12.75">
      <c r="D4126" s="143"/>
    </row>
    <row r="4127" ht="12.75">
      <c r="D4127" s="143"/>
    </row>
    <row r="4128" ht="12.75">
      <c r="D4128" s="143"/>
    </row>
    <row r="4129" ht="12.75">
      <c r="D4129" s="143"/>
    </row>
    <row r="4130" ht="12.75">
      <c r="D4130" s="143"/>
    </row>
    <row r="4131" ht="12.75">
      <c r="D4131" s="143"/>
    </row>
    <row r="4132" ht="12.75">
      <c r="D4132" s="143"/>
    </row>
    <row r="4133" ht="12.75">
      <c r="D4133" s="143"/>
    </row>
    <row r="4134" ht="12.75">
      <c r="D4134" s="143"/>
    </row>
    <row r="4135" ht="12.75">
      <c r="D4135" s="143"/>
    </row>
    <row r="4136" ht="12.75">
      <c r="D4136" s="143"/>
    </row>
    <row r="4137" ht="12.75">
      <c r="D4137" s="143"/>
    </row>
    <row r="4138" ht="12.75">
      <c r="D4138" s="143"/>
    </row>
    <row r="4139" ht="12.75">
      <c r="D4139" s="143"/>
    </row>
    <row r="4140" ht="12.75">
      <c r="D4140" s="143"/>
    </row>
    <row r="4141" ht="12.75">
      <c r="D4141" s="143"/>
    </row>
    <row r="4142" ht="12.75">
      <c r="D4142" s="143"/>
    </row>
    <row r="4143" ht="12.75">
      <c r="D4143" s="143"/>
    </row>
    <row r="4144" ht="12.75">
      <c r="D4144" s="143"/>
    </row>
    <row r="4145" ht="12.75">
      <c r="D4145" s="143"/>
    </row>
    <row r="4146" ht="12.75">
      <c r="D4146" s="143"/>
    </row>
    <row r="4147" ht="12.75">
      <c r="D4147" s="143"/>
    </row>
    <row r="4148" ht="12.75">
      <c r="D4148" s="143"/>
    </row>
    <row r="4149" ht="12.75">
      <c r="D4149" s="143"/>
    </row>
    <row r="4150" ht="12.75">
      <c r="D4150" s="143"/>
    </row>
    <row r="4151" ht="12.75">
      <c r="D4151" s="143"/>
    </row>
    <row r="4152" ht="12.75">
      <c r="D4152" s="143"/>
    </row>
    <row r="4153" ht="12.75">
      <c r="D4153" s="143"/>
    </row>
    <row r="4154" ht="12.75">
      <c r="D4154" s="143"/>
    </row>
    <row r="4155" ht="12.75">
      <c r="D4155" s="143"/>
    </row>
    <row r="4156" ht="12.75">
      <c r="D4156" s="143"/>
    </row>
    <row r="4157" ht="12.75">
      <c r="D4157" s="143"/>
    </row>
    <row r="4158" ht="12.75">
      <c r="D4158" s="143"/>
    </row>
    <row r="4159" ht="12.75">
      <c r="D4159" s="143"/>
    </row>
    <row r="4160" ht="12.75">
      <c r="D4160" s="143"/>
    </row>
    <row r="4161" ht="12.75">
      <c r="D4161" s="143"/>
    </row>
    <row r="4162" ht="12.75">
      <c r="D4162" s="143"/>
    </row>
    <row r="4163" ht="12.75">
      <c r="D4163" s="143"/>
    </row>
    <row r="4164" ht="12.75">
      <c r="D4164" s="143"/>
    </row>
    <row r="4165" ht="12.75">
      <c r="D4165" s="143"/>
    </row>
    <row r="4166" ht="12.75">
      <c r="D4166" s="143"/>
    </row>
    <row r="4167" ht="12.75">
      <c r="D4167" s="143"/>
    </row>
    <row r="4168" ht="12.75">
      <c r="D4168" s="143"/>
    </row>
    <row r="4169" ht="12.75">
      <c r="D4169" s="143"/>
    </row>
    <row r="4170" ht="12.75">
      <c r="D4170" s="143"/>
    </row>
    <row r="4171" ht="12.75">
      <c r="D4171" s="143"/>
    </row>
    <row r="4172" ht="12.75">
      <c r="D4172" s="143"/>
    </row>
    <row r="4173" ht="12.75">
      <c r="D4173" s="143"/>
    </row>
    <row r="4174" ht="12.75">
      <c r="D4174" s="143"/>
    </row>
    <row r="4175" ht="12.75">
      <c r="D4175" s="143"/>
    </row>
    <row r="4176" ht="12.75">
      <c r="D4176" s="143"/>
    </row>
    <row r="4177" ht="12.75">
      <c r="D4177" s="143"/>
    </row>
    <row r="4178" ht="12.75">
      <c r="D4178" s="143"/>
    </row>
    <row r="4179" ht="12.75">
      <c r="D4179" s="143"/>
    </row>
    <row r="4180" ht="12.75">
      <c r="D4180" s="143"/>
    </row>
    <row r="4181" ht="12.75">
      <c r="D4181" s="143"/>
    </row>
    <row r="4182" ht="12.75">
      <c r="D4182" s="143"/>
    </row>
    <row r="4183" ht="12.75">
      <c r="D4183" s="143"/>
    </row>
    <row r="4184" ht="12.75">
      <c r="D4184" s="143"/>
    </row>
    <row r="4185" ht="12.75">
      <c r="D4185" s="143"/>
    </row>
    <row r="4186" ht="12.75">
      <c r="D4186" s="143"/>
    </row>
    <row r="4187" ht="12.75">
      <c r="D4187" s="143"/>
    </row>
    <row r="4188" ht="12.75">
      <c r="D4188" s="143"/>
    </row>
    <row r="4189" ht="12.75">
      <c r="D4189" s="143"/>
    </row>
    <row r="4190" ht="12.75">
      <c r="D4190" s="143"/>
    </row>
    <row r="4191" ht="12.75">
      <c r="D4191" s="143"/>
    </row>
    <row r="4192" ht="12.75">
      <c r="D4192" s="143"/>
    </row>
    <row r="4193" ht="12.75">
      <c r="D4193" s="143"/>
    </row>
    <row r="4194" ht="12.75">
      <c r="D4194" s="143"/>
    </row>
    <row r="4195" ht="12.75">
      <c r="D4195" s="143"/>
    </row>
    <row r="4196" ht="12.75">
      <c r="D4196" s="143"/>
    </row>
    <row r="4197" ht="12.75">
      <c r="D4197" s="143"/>
    </row>
    <row r="4198" ht="12.75">
      <c r="D4198" s="143"/>
    </row>
    <row r="4199" ht="12.75">
      <c r="D4199" s="143"/>
    </row>
    <row r="4200" ht="12.75">
      <c r="D4200" s="143"/>
    </row>
    <row r="4201" ht="12.75">
      <c r="D4201" s="143"/>
    </row>
    <row r="4202" ht="12.75">
      <c r="D4202" s="143"/>
    </row>
    <row r="4203" ht="12.75">
      <c r="D4203" s="143"/>
    </row>
    <row r="4204" ht="12.75">
      <c r="D4204" s="143"/>
    </row>
    <row r="4205" ht="12.75">
      <c r="D4205" s="143"/>
    </row>
    <row r="4206" ht="12.75">
      <c r="D4206" s="143"/>
    </row>
    <row r="4207" ht="12.75">
      <c r="D4207" s="143"/>
    </row>
    <row r="4208" ht="12.75">
      <c r="D4208" s="143"/>
    </row>
    <row r="4209" ht="12.75">
      <c r="D4209" s="143"/>
    </row>
    <row r="4210" ht="12.75">
      <c r="D4210" s="143"/>
    </row>
    <row r="4211" ht="12.75">
      <c r="D4211" s="143"/>
    </row>
    <row r="4212" ht="12.75">
      <c r="D4212" s="143"/>
    </row>
    <row r="4213" ht="12.75">
      <c r="D4213" s="143"/>
    </row>
    <row r="4214" ht="12.75">
      <c r="D4214" s="143"/>
    </row>
    <row r="4215" ht="12.75">
      <c r="D4215" s="143"/>
    </row>
    <row r="4216" ht="12.75">
      <c r="D4216" s="143"/>
    </row>
    <row r="4217" ht="12.75">
      <c r="D4217" s="143"/>
    </row>
    <row r="4218" ht="12.75">
      <c r="D4218" s="143"/>
    </row>
    <row r="4219" ht="12.75">
      <c r="D4219" s="143"/>
    </row>
    <row r="4220" ht="12.75">
      <c r="D4220" s="143"/>
    </row>
    <row r="4221" ht="12.75">
      <c r="D4221" s="143"/>
    </row>
    <row r="4222" ht="12.75">
      <c r="D4222" s="143"/>
    </row>
    <row r="4223" ht="12.75">
      <c r="D4223" s="143"/>
    </row>
    <row r="4224" ht="12.75">
      <c r="D4224" s="143"/>
    </row>
    <row r="4225" ht="12.75">
      <c r="D4225" s="143"/>
    </row>
    <row r="4226" ht="12.75">
      <c r="D4226" s="143"/>
    </row>
    <row r="4227" ht="12.75">
      <c r="D4227" s="143"/>
    </row>
    <row r="4228" ht="12.75">
      <c r="D4228" s="143"/>
    </row>
    <row r="4229" ht="12.75">
      <c r="D4229" s="143"/>
    </row>
    <row r="4230" ht="12.75">
      <c r="D4230" s="143"/>
    </row>
    <row r="4231" ht="12.75">
      <c r="D4231" s="143"/>
    </row>
    <row r="4232" ht="12.75">
      <c r="D4232" s="143"/>
    </row>
    <row r="4233" ht="12.75">
      <c r="D4233" s="143"/>
    </row>
    <row r="4234" ht="12.75">
      <c r="D4234" s="143"/>
    </row>
    <row r="4235" ht="12.75">
      <c r="D4235" s="143"/>
    </row>
    <row r="4236" ht="12.75">
      <c r="D4236" s="143"/>
    </row>
    <row r="4237" ht="12.75">
      <c r="D4237" s="143"/>
    </row>
    <row r="4238" ht="12.75">
      <c r="D4238" s="143"/>
    </row>
    <row r="4239" ht="12.75">
      <c r="D4239" s="143"/>
    </row>
    <row r="4240" ht="12.75">
      <c r="D4240" s="143"/>
    </row>
    <row r="4241" ht="12.75">
      <c r="D4241" s="143"/>
    </row>
    <row r="4242" ht="12.75">
      <c r="D4242" s="143"/>
    </row>
    <row r="4243" ht="12.75">
      <c r="D4243" s="143"/>
    </row>
    <row r="4244" ht="12.75">
      <c r="D4244" s="143"/>
    </row>
    <row r="4245" ht="12.75">
      <c r="D4245" s="143"/>
    </row>
    <row r="4246" ht="12.75">
      <c r="D4246" s="143"/>
    </row>
    <row r="4247" ht="12.75">
      <c r="D4247" s="143"/>
    </row>
    <row r="4248" ht="12.75">
      <c r="D4248" s="143"/>
    </row>
    <row r="4249" ht="12.75">
      <c r="D4249" s="143"/>
    </row>
    <row r="4250" ht="12.75">
      <c r="D4250" s="143"/>
    </row>
    <row r="4251" ht="12.75">
      <c r="D4251" s="143"/>
    </row>
    <row r="4252" ht="12.75">
      <c r="D4252" s="143"/>
    </row>
    <row r="4253" ht="12.75">
      <c r="D4253" s="143"/>
    </row>
    <row r="4254" ht="12.75">
      <c r="D4254" s="143"/>
    </row>
    <row r="4255" ht="12.75">
      <c r="D4255" s="143"/>
    </row>
    <row r="4256" ht="12.75">
      <c r="D4256" s="143"/>
    </row>
    <row r="4257" ht="12.75">
      <c r="D4257" s="143"/>
    </row>
    <row r="4258" ht="12.75">
      <c r="D4258" s="143"/>
    </row>
    <row r="4259" ht="12.75">
      <c r="D4259" s="143"/>
    </row>
    <row r="4260" ht="12.75">
      <c r="D4260" s="143"/>
    </row>
    <row r="4261" ht="12.75">
      <c r="D4261" s="143"/>
    </row>
    <row r="4262" ht="12.75">
      <c r="D4262" s="143"/>
    </row>
    <row r="4263" ht="12.75">
      <c r="D4263" s="143"/>
    </row>
    <row r="4264" ht="12.75">
      <c r="D4264" s="143"/>
    </row>
    <row r="4265" ht="12.75">
      <c r="D4265" s="143"/>
    </row>
    <row r="4266" ht="12.75">
      <c r="D4266" s="143"/>
    </row>
    <row r="4267" ht="12.75">
      <c r="D4267" s="143"/>
    </row>
    <row r="4268" ht="12.75">
      <c r="D4268" s="143"/>
    </row>
    <row r="4269" ht="12.75">
      <c r="D4269" s="143"/>
    </row>
    <row r="4270" ht="12.75">
      <c r="D4270" s="143"/>
    </row>
    <row r="4271" ht="12.75">
      <c r="D4271" s="143"/>
    </row>
    <row r="4272" ht="12.75">
      <c r="D4272" s="143"/>
    </row>
    <row r="4273" ht="12.75">
      <c r="D4273" s="143"/>
    </row>
    <row r="4274" ht="12.75">
      <c r="D4274" s="143"/>
    </row>
    <row r="4275" ht="12.75">
      <c r="D4275" s="143"/>
    </row>
    <row r="4276" ht="12.75">
      <c r="D4276" s="143"/>
    </row>
    <row r="4277" ht="12.75">
      <c r="D4277" s="143"/>
    </row>
    <row r="4278" ht="12.75">
      <c r="D4278" s="143"/>
    </row>
    <row r="4279" ht="12.75">
      <c r="D4279" s="143"/>
    </row>
    <row r="4280" ht="12.75">
      <c r="D4280" s="143"/>
    </row>
    <row r="4281" ht="12.75">
      <c r="D4281" s="143"/>
    </row>
    <row r="4282" ht="12.75">
      <c r="D4282" s="143"/>
    </row>
    <row r="4283" ht="12.75">
      <c r="D4283" s="143"/>
    </row>
    <row r="4284" ht="12.75">
      <c r="D4284" s="143"/>
    </row>
    <row r="4285" ht="12.75">
      <c r="D4285" s="143"/>
    </row>
    <row r="4286" ht="12.75">
      <c r="D4286" s="143"/>
    </row>
    <row r="4287" ht="12.75">
      <c r="D4287" s="143"/>
    </row>
    <row r="4288" ht="12.75">
      <c r="D4288" s="143"/>
    </row>
    <row r="4289" ht="12.75">
      <c r="D4289" s="143"/>
    </row>
    <row r="4290" ht="12.75">
      <c r="D4290" s="143"/>
    </row>
    <row r="4291" ht="12.75">
      <c r="D4291" s="143"/>
    </row>
    <row r="4292" ht="12.75">
      <c r="D4292" s="143"/>
    </row>
    <row r="4293" ht="12.75">
      <c r="D4293" s="143"/>
    </row>
    <row r="4294" ht="12.75">
      <c r="D4294" s="143"/>
    </row>
    <row r="4295" ht="12.75">
      <c r="D4295" s="143"/>
    </row>
    <row r="4296" ht="12.75">
      <c r="D4296" s="143"/>
    </row>
    <row r="4297" ht="12.75">
      <c r="D4297" s="143"/>
    </row>
    <row r="4298" ht="12.75">
      <c r="D4298" s="143"/>
    </row>
    <row r="4299" ht="12.75">
      <c r="D4299" s="143"/>
    </row>
    <row r="4300" ht="12.75">
      <c r="D4300" s="143"/>
    </row>
    <row r="4301" ht="12.75">
      <c r="D4301" s="143"/>
    </row>
    <row r="4302" ht="12.75">
      <c r="D4302" s="143"/>
    </row>
    <row r="4303" ht="12.75">
      <c r="D4303" s="143"/>
    </row>
    <row r="4304" ht="12.75">
      <c r="D4304" s="143"/>
    </row>
    <row r="4305" ht="12.75">
      <c r="D4305" s="143"/>
    </row>
    <row r="4306" ht="12.75">
      <c r="D4306" s="143"/>
    </row>
    <row r="4307" ht="12.75">
      <c r="D4307" s="143"/>
    </row>
    <row r="4308" ht="12.75">
      <c r="D4308" s="143"/>
    </row>
    <row r="4309" ht="12.75">
      <c r="D4309" s="143"/>
    </row>
    <row r="4310" ht="12.75">
      <c r="D4310" s="143"/>
    </row>
    <row r="4311" ht="12.75">
      <c r="D4311" s="143"/>
    </row>
    <row r="4312" ht="12.75">
      <c r="D4312" s="143"/>
    </row>
    <row r="4313" ht="12.75">
      <c r="D4313" s="143"/>
    </row>
    <row r="4314" ht="12.75">
      <c r="D4314" s="143"/>
    </row>
    <row r="4315" ht="12.75">
      <c r="D4315" s="143"/>
    </row>
    <row r="4316" ht="12.75">
      <c r="D4316" s="143"/>
    </row>
    <row r="4317" ht="12.75">
      <c r="D4317" s="143"/>
    </row>
    <row r="4318" ht="12.75">
      <c r="D4318" s="143"/>
    </row>
    <row r="4319" ht="12.75">
      <c r="D4319" s="143"/>
    </row>
    <row r="4320" ht="12.75">
      <c r="D4320" s="143"/>
    </row>
    <row r="4321" ht="12.75">
      <c r="D4321" s="143"/>
    </row>
    <row r="4322" ht="12.75">
      <c r="D4322" s="143"/>
    </row>
    <row r="4323" ht="12.75">
      <c r="D4323" s="143"/>
    </row>
    <row r="4324" ht="12.75">
      <c r="D4324" s="143"/>
    </row>
    <row r="4325" ht="12.75">
      <c r="D4325" s="143"/>
    </row>
    <row r="4326" ht="12.75">
      <c r="D4326" s="143"/>
    </row>
    <row r="4327" ht="12.75">
      <c r="D4327" s="143"/>
    </row>
    <row r="4328" ht="12.75">
      <c r="D4328" s="143"/>
    </row>
    <row r="4329" ht="12.75">
      <c r="D4329" s="143"/>
    </row>
    <row r="4330" ht="12.75">
      <c r="D4330" s="143"/>
    </row>
    <row r="4331" ht="12.75">
      <c r="D4331" s="143"/>
    </row>
    <row r="4332" ht="12.75">
      <c r="D4332" s="143"/>
    </row>
    <row r="4333" ht="12.75">
      <c r="D4333" s="143"/>
    </row>
    <row r="4334" ht="12.75">
      <c r="D4334" s="143"/>
    </row>
    <row r="4335" ht="12.75">
      <c r="D4335" s="143"/>
    </row>
    <row r="4336" ht="12.75">
      <c r="D4336" s="143"/>
    </row>
    <row r="4337" ht="12.75">
      <c r="D4337" s="143"/>
    </row>
    <row r="4338" ht="12.75">
      <c r="D4338" s="143"/>
    </row>
    <row r="4339" ht="12.75">
      <c r="D4339" s="143"/>
    </row>
    <row r="4340" ht="12.75">
      <c r="D4340" s="143"/>
    </row>
    <row r="4341" ht="12.75">
      <c r="D4341" s="143"/>
    </row>
    <row r="4342" ht="12.75">
      <c r="D4342" s="143"/>
    </row>
    <row r="4343" ht="12.75">
      <c r="D4343" s="143"/>
    </row>
    <row r="4344" ht="12.75">
      <c r="D4344" s="143"/>
    </row>
    <row r="4345" ht="12.75">
      <c r="D4345" s="143"/>
    </row>
    <row r="4346" ht="12.75">
      <c r="D4346" s="143"/>
    </row>
    <row r="4347" ht="12.75">
      <c r="D4347" s="143"/>
    </row>
    <row r="4348" ht="12.75">
      <c r="D4348" s="143"/>
    </row>
    <row r="4349" ht="12.75">
      <c r="D4349" s="143"/>
    </row>
    <row r="4350" ht="12.75">
      <c r="D4350" s="143"/>
    </row>
    <row r="4351" ht="12.75">
      <c r="D4351" s="143"/>
    </row>
    <row r="4352" ht="12.75">
      <c r="D4352" s="143"/>
    </row>
    <row r="4353" ht="12.75">
      <c r="D4353" s="143"/>
    </row>
    <row r="4354" ht="12.75">
      <c r="D4354" s="143"/>
    </row>
    <row r="4355" ht="12.75">
      <c r="D4355" s="143"/>
    </row>
    <row r="4356" ht="12.75">
      <c r="D4356" s="143"/>
    </row>
    <row r="4357" ht="12.75">
      <c r="D4357" s="143"/>
    </row>
    <row r="4358" ht="12.75">
      <c r="D4358" s="143"/>
    </row>
    <row r="4359" ht="12.75">
      <c r="D4359" s="143"/>
    </row>
    <row r="4360" ht="12.75">
      <c r="D4360" s="143"/>
    </row>
    <row r="4361" ht="12.75">
      <c r="D4361" s="143"/>
    </row>
    <row r="4362" ht="12.75">
      <c r="D4362" s="143"/>
    </row>
    <row r="4363" ht="12.75">
      <c r="D4363" s="143"/>
    </row>
    <row r="4364" ht="12.75">
      <c r="D4364" s="143"/>
    </row>
    <row r="4365" ht="12.75">
      <c r="D4365" s="143"/>
    </row>
    <row r="4366" ht="12.75">
      <c r="D4366" s="143"/>
    </row>
    <row r="4367" ht="12.75">
      <c r="D4367" s="143"/>
    </row>
    <row r="4368" ht="12.75">
      <c r="D4368" s="143"/>
    </row>
    <row r="4369" ht="12.75">
      <c r="D4369" s="143"/>
    </row>
    <row r="4370" ht="12.75">
      <c r="D4370" s="143"/>
    </row>
    <row r="4371" ht="12.75">
      <c r="D4371" s="143"/>
    </row>
    <row r="4372" ht="12.75">
      <c r="D4372" s="143"/>
    </row>
    <row r="4373" ht="12.75">
      <c r="D4373" s="143"/>
    </row>
    <row r="4374" ht="12.75">
      <c r="D4374" s="143"/>
    </row>
    <row r="4375" ht="12.75">
      <c r="D4375" s="143"/>
    </row>
    <row r="4376" ht="12.75">
      <c r="D4376" s="143"/>
    </row>
    <row r="4377" ht="12.75">
      <c r="D4377" s="143"/>
    </row>
    <row r="4378" ht="12.75">
      <c r="D4378" s="143"/>
    </row>
    <row r="4379" ht="12.75">
      <c r="D4379" s="143"/>
    </row>
    <row r="4380" ht="12.75">
      <c r="D4380" s="143"/>
    </row>
    <row r="4381" ht="12.75">
      <c r="D4381" s="143"/>
    </row>
    <row r="4382" ht="12.75">
      <c r="D4382" s="143"/>
    </row>
    <row r="4383" ht="12.75">
      <c r="D4383" s="143"/>
    </row>
    <row r="4384" ht="12.75">
      <c r="D4384" s="143"/>
    </row>
    <row r="4385" ht="12.75">
      <c r="D4385" s="143"/>
    </row>
    <row r="4386" ht="12.75">
      <c r="D4386" s="143"/>
    </row>
    <row r="4387" ht="12.75">
      <c r="D4387" s="143"/>
    </row>
    <row r="4388" ht="12.75">
      <c r="D4388" s="143"/>
    </row>
    <row r="4389" ht="12.75">
      <c r="D4389" s="143"/>
    </row>
    <row r="4390" ht="12.75">
      <c r="D4390" s="143"/>
    </row>
    <row r="4391" ht="12.75">
      <c r="D4391" s="143"/>
    </row>
    <row r="4392" ht="12.75">
      <c r="D4392" s="143"/>
    </row>
    <row r="4393" ht="12.75">
      <c r="D4393" s="143"/>
    </row>
    <row r="4394" ht="12.75">
      <c r="D4394" s="143"/>
    </row>
    <row r="4395" ht="12.75">
      <c r="D4395" s="143"/>
    </row>
    <row r="4396" ht="12.75">
      <c r="D4396" s="143"/>
    </row>
    <row r="4397" ht="12.75">
      <c r="D4397" s="143"/>
    </row>
    <row r="4398" ht="12.75">
      <c r="D4398" s="143"/>
    </row>
    <row r="4399" ht="12.75">
      <c r="D4399" s="143"/>
    </row>
    <row r="4400" ht="12.75">
      <c r="D4400" s="143"/>
    </row>
    <row r="4401" ht="12.75">
      <c r="D4401" s="143"/>
    </row>
    <row r="4402" ht="12.75">
      <c r="D4402" s="143"/>
    </row>
    <row r="4403" ht="12.75">
      <c r="D4403" s="143"/>
    </row>
    <row r="4404" ht="12.75">
      <c r="D4404" s="143"/>
    </row>
    <row r="4405" ht="12.75">
      <c r="D4405" s="143"/>
    </row>
    <row r="4406" ht="12.75">
      <c r="D4406" s="143"/>
    </row>
    <row r="4407" ht="12.75">
      <c r="D4407" s="143"/>
    </row>
    <row r="4408" ht="12.75">
      <c r="D4408" s="143"/>
    </row>
    <row r="4409" ht="12.75">
      <c r="D4409" s="143"/>
    </row>
    <row r="4410" ht="12.75">
      <c r="D4410" s="143"/>
    </row>
    <row r="4411" ht="12.75">
      <c r="D4411" s="143"/>
    </row>
    <row r="4412" ht="12.75">
      <c r="D4412" s="143"/>
    </row>
    <row r="4413" ht="12.75">
      <c r="D4413" s="143"/>
    </row>
    <row r="4414" ht="12.75">
      <c r="D4414" s="143"/>
    </row>
    <row r="4415" ht="12.75">
      <c r="D4415" s="143"/>
    </row>
    <row r="4416" ht="12.75">
      <c r="D4416" s="143"/>
    </row>
    <row r="4417" ht="12.75">
      <c r="D4417" s="143"/>
    </row>
    <row r="4418" ht="12.75">
      <c r="D4418" s="143"/>
    </row>
    <row r="4419" ht="12.75">
      <c r="D4419" s="143"/>
    </row>
    <row r="4420" ht="12.75">
      <c r="D4420" s="143"/>
    </row>
    <row r="4421" ht="12.75">
      <c r="D4421" s="143"/>
    </row>
    <row r="4422" ht="12.75">
      <c r="D4422" s="143"/>
    </row>
    <row r="4423" ht="12.75">
      <c r="D4423" s="143"/>
    </row>
    <row r="4424" ht="12.75">
      <c r="D4424" s="143"/>
    </row>
    <row r="4425" ht="12.75">
      <c r="D4425" s="143"/>
    </row>
    <row r="4426" ht="12.75">
      <c r="D4426" s="143"/>
    </row>
    <row r="4427" ht="12.75">
      <c r="D4427" s="143"/>
    </row>
    <row r="4428" ht="12.75">
      <c r="D4428" s="143"/>
    </row>
    <row r="4429" ht="12.75">
      <c r="D4429" s="143"/>
    </row>
    <row r="4430" ht="12.75">
      <c r="D4430" s="143"/>
    </row>
    <row r="4431" ht="12.75">
      <c r="D4431" s="143"/>
    </row>
    <row r="4432" ht="12.75">
      <c r="D4432" s="143"/>
    </row>
    <row r="4433" ht="12.75">
      <c r="D4433" s="143"/>
    </row>
    <row r="4434" ht="12.75">
      <c r="D4434" s="143"/>
    </row>
    <row r="4435" ht="12.75">
      <c r="D4435" s="143"/>
    </row>
    <row r="4436" ht="12.75">
      <c r="D4436" s="143"/>
    </row>
    <row r="4437" ht="12.75">
      <c r="D4437" s="143"/>
    </row>
    <row r="4438" ht="12.75">
      <c r="D4438" s="143"/>
    </row>
    <row r="4439" ht="12.75">
      <c r="D4439" s="143"/>
    </row>
    <row r="4440" ht="12.75">
      <c r="D4440" s="143"/>
    </row>
    <row r="4441" ht="12.75">
      <c r="D4441" s="143"/>
    </row>
    <row r="4442" ht="12.75">
      <c r="D4442" s="143"/>
    </row>
    <row r="4443" ht="12.75">
      <c r="D4443" s="143"/>
    </row>
    <row r="4444" ht="12.75">
      <c r="D4444" s="143"/>
    </row>
    <row r="4445" ht="12.75">
      <c r="D4445" s="143"/>
    </row>
    <row r="4446" ht="12.75">
      <c r="D4446" s="143"/>
    </row>
    <row r="4447" ht="12.75">
      <c r="D4447" s="143"/>
    </row>
    <row r="4448" ht="12.75">
      <c r="D4448" s="143"/>
    </row>
    <row r="4449" ht="12.75">
      <c r="D4449" s="143"/>
    </row>
    <row r="4450" ht="12.75">
      <c r="D4450" s="143"/>
    </row>
    <row r="4451" ht="12.75">
      <c r="D4451" s="143"/>
    </row>
    <row r="4452" ht="12.75">
      <c r="D4452" s="143"/>
    </row>
    <row r="4453" ht="12.75">
      <c r="D4453" s="143"/>
    </row>
    <row r="4454" ht="12.75">
      <c r="D4454" s="143"/>
    </row>
    <row r="4455" ht="12.75">
      <c r="D4455" s="143"/>
    </row>
    <row r="4456" ht="12.75">
      <c r="D4456" s="143"/>
    </row>
    <row r="4457" ht="12.75">
      <c r="D4457" s="143"/>
    </row>
    <row r="4458" ht="12.75">
      <c r="D4458" s="143"/>
    </row>
    <row r="4459" ht="12.75">
      <c r="D4459" s="143"/>
    </row>
    <row r="4460" ht="12.75">
      <c r="D4460" s="143"/>
    </row>
    <row r="4461" ht="12.75">
      <c r="D4461" s="143"/>
    </row>
    <row r="4462" ht="12.75">
      <c r="D4462" s="143"/>
    </row>
    <row r="4463" ht="12.75">
      <c r="D4463" s="143"/>
    </row>
    <row r="4464" ht="12.75">
      <c r="D4464" s="143"/>
    </row>
    <row r="4465" ht="12.75">
      <c r="D4465" s="143"/>
    </row>
    <row r="4466" ht="12.75">
      <c r="D4466" s="143"/>
    </row>
    <row r="4467" ht="12.75">
      <c r="D4467" s="143"/>
    </row>
    <row r="4468" ht="12.75">
      <c r="D4468" s="143"/>
    </row>
    <row r="4469" ht="12.75">
      <c r="D4469" s="143"/>
    </row>
    <row r="4470" ht="12.75">
      <c r="D4470" s="143"/>
    </row>
    <row r="4471" ht="12.75">
      <c r="D4471" s="143"/>
    </row>
    <row r="4472" ht="12.75">
      <c r="D4472" s="143"/>
    </row>
    <row r="4473" ht="12.75">
      <c r="D4473" s="143"/>
    </row>
    <row r="4474" ht="12.75">
      <c r="D4474" s="143"/>
    </row>
    <row r="4475" ht="12.75">
      <c r="D4475" s="143"/>
    </row>
    <row r="4476" ht="12.75">
      <c r="D4476" s="143"/>
    </row>
    <row r="4477" ht="12.75">
      <c r="D4477" s="143"/>
    </row>
    <row r="4478" ht="12.75">
      <c r="D4478" s="143"/>
    </row>
    <row r="4479" ht="12.75">
      <c r="D4479" s="143"/>
    </row>
    <row r="4480" ht="12.75">
      <c r="D4480" s="143"/>
    </row>
    <row r="4481" ht="12.75">
      <c r="D4481" s="143"/>
    </row>
    <row r="4482" ht="12.75">
      <c r="D4482" s="143"/>
    </row>
    <row r="4483" ht="12.75">
      <c r="D4483" s="143"/>
    </row>
    <row r="4484" ht="12.75">
      <c r="D4484" s="143"/>
    </row>
    <row r="4485" ht="12.75">
      <c r="D4485" s="143"/>
    </row>
    <row r="4486" ht="12.75">
      <c r="D4486" s="143"/>
    </row>
    <row r="4487" ht="12.75">
      <c r="D4487" s="143"/>
    </row>
    <row r="4488" ht="12.75">
      <c r="D4488" s="143"/>
    </row>
    <row r="4489" ht="12.75">
      <c r="D4489" s="143"/>
    </row>
    <row r="4490" ht="12.75">
      <c r="D4490" s="143"/>
    </row>
    <row r="4491" ht="12.75">
      <c r="D4491" s="143"/>
    </row>
    <row r="4492" ht="12.75">
      <c r="D4492" s="143"/>
    </row>
    <row r="4493" ht="12.75">
      <c r="D4493" s="143"/>
    </row>
    <row r="4494" ht="12.75">
      <c r="D4494" s="143"/>
    </row>
    <row r="4495" ht="12.75">
      <c r="D4495" s="143"/>
    </row>
    <row r="4496" ht="12.75">
      <c r="D4496" s="143"/>
    </row>
    <row r="4497" ht="12.75">
      <c r="D4497" s="143"/>
    </row>
    <row r="4498" ht="12.75">
      <c r="D4498" s="143"/>
    </row>
    <row r="4499" ht="12.75">
      <c r="D4499" s="143"/>
    </row>
    <row r="4500" ht="12.75">
      <c r="D4500" s="143"/>
    </row>
    <row r="4501" ht="12.75">
      <c r="D4501" s="143"/>
    </row>
    <row r="4502" ht="12.75">
      <c r="D4502" s="143"/>
    </row>
    <row r="4503" ht="12.75">
      <c r="D4503" s="143"/>
    </row>
    <row r="4504" ht="12.75">
      <c r="D4504" s="143"/>
    </row>
    <row r="4505" ht="12.75">
      <c r="D4505" s="143"/>
    </row>
    <row r="4506" ht="12.75">
      <c r="D4506" s="143"/>
    </row>
    <row r="4507" ht="12.75">
      <c r="D4507" s="143"/>
    </row>
    <row r="4508" ht="12.75">
      <c r="D4508" s="143"/>
    </row>
    <row r="4509" ht="12.75">
      <c r="D4509" s="143"/>
    </row>
    <row r="4510" ht="12.75">
      <c r="D4510" s="143"/>
    </row>
    <row r="4511" ht="12.75">
      <c r="D4511" s="143"/>
    </row>
    <row r="4512" ht="12.75">
      <c r="D4512" s="143"/>
    </row>
    <row r="4513" ht="12.75">
      <c r="D4513" s="143"/>
    </row>
    <row r="4514" ht="12.75">
      <c r="D4514" s="143"/>
    </row>
    <row r="4515" ht="12.75">
      <c r="D4515" s="143"/>
    </row>
    <row r="4516" ht="12.75">
      <c r="D4516" s="143"/>
    </row>
    <row r="4517" ht="12.75">
      <c r="D4517" s="143"/>
    </row>
    <row r="4518" ht="12.75">
      <c r="D4518" s="143"/>
    </row>
    <row r="4519" ht="12.75">
      <c r="D4519" s="143"/>
    </row>
    <row r="4520" ht="12.75">
      <c r="D4520" s="143"/>
    </row>
    <row r="4521" ht="12.75">
      <c r="D4521" s="143"/>
    </row>
    <row r="4522" ht="12.75">
      <c r="D4522" s="143"/>
    </row>
    <row r="4523" ht="12.75">
      <c r="D4523" s="143"/>
    </row>
    <row r="4524" ht="12.75">
      <c r="D4524" s="143"/>
    </row>
    <row r="4525" ht="12.75">
      <c r="D4525" s="143"/>
    </row>
    <row r="4526" ht="12.75">
      <c r="D4526" s="143"/>
    </row>
    <row r="4527" ht="12.75">
      <c r="D4527" s="143"/>
    </row>
    <row r="4528" ht="12.75">
      <c r="D4528" s="143"/>
    </row>
    <row r="4529" ht="12.75">
      <c r="D4529" s="143"/>
    </row>
    <row r="4530" ht="12.75">
      <c r="D4530" s="143"/>
    </row>
    <row r="4531" ht="12.75">
      <c r="D4531" s="143"/>
    </row>
    <row r="4532" ht="12.75">
      <c r="D4532" s="143"/>
    </row>
    <row r="4533" ht="12.75">
      <c r="D4533" s="143"/>
    </row>
    <row r="4534" ht="12.75">
      <c r="D4534" s="143"/>
    </row>
    <row r="4535" ht="12.75">
      <c r="D4535" s="143"/>
    </row>
    <row r="4536" ht="12.75">
      <c r="D4536" s="143"/>
    </row>
    <row r="4537" ht="12.75">
      <c r="D4537" s="143"/>
    </row>
    <row r="4538" ht="12.75">
      <c r="D4538" s="143"/>
    </row>
    <row r="4539" ht="12.75">
      <c r="D4539" s="143"/>
    </row>
    <row r="4540" ht="12.75">
      <c r="D4540" s="143"/>
    </row>
    <row r="4541" ht="12.75">
      <c r="D4541" s="143"/>
    </row>
    <row r="4542" ht="12.75">
      <c r="D4542" s="143"/>
    </row>
    <row r="4543" ht="12.75">
      <c r="D4543" s="143"/>
    </row>
    <row r="4544" ht="12.75">
      <c r="D4544" s="143"/>
    </row>
    <row r="4545" ht="12.75">
      <c r="D4545" s="143"/>
    </row>
    <row r="4546" ht="12.75">
      <c r="D4546" s="143"/>
    </row>
    <row r="4547" ht="12.75">
      <c r="D4547" s="143"/>
    </row>
    <row r="4548" ht="12.75">
      <c r="D4548" s="143"/>
    </row>
    <row r="4549" ht="12.75">
      <c r="D4549" s="143"/>
    </row>
    <row r="4550" ht="12.75">
      <c r="D4550" s="143"/>
    </row>
    <row r="4551" ht="12.75">
      <c r="D4551" s="143"/>
    </row>
    <row r="4552" ht="12.75">
      <c r="D4552" s="143"/>
    </row>
    <row r="4553" ht="12.75">
      <c r="D4553" s="143"/>
    </row>
    <row r="4554" ht="12.75">
      <c r="D4554" s="143"/>
    </row>
    <row r="4555" ht="12.75">
      <c r="D4555" s="143"/>
    </row>
    <row r="4556" ht="12.75">
      <c r="D4556" s="143"/>
    </row>
    <row r="4557" ht="12.75">
      <c r="D4557" s="143"/>
    </row>
    <row r="4558" ht="12.75">
      <c r="D4558" s="143"/>
    </row>
    <row r="4559" ht="12.75">
      <c r="D4559" s="143"/>
    </row>
    <row r="4560" ht="12.75">
      <c r="D4560" s="143"/>
    </row>
    <row r="4561" ht="12.75">
      <c r="D4561" s="143"/>
    </row>
    <row r="4562" ht="12.75">
      <c r="D4562" s="143"/>
    </row>
    <row r="4563" ht="12.75">
      <c r="D4563" s="143"/>
    </row>
    <row r="4564" ht="12.75">
      <c r="D4564" s="143"/>
    </row>
    <row r="4565" ht="12.75">
      <c r="D4565" s="143"/>
    </row>
    <row r="4566" ht="12.75">
      <c r="D4566" s="143"/>
    </row>
    <row r="4567" ht="12.75">
      <c r="D4567" s="143"/>
    </row>
    <row r="4568" ht="12.75">
      <c r="D4568" s="143"/>
    </row>
    <row r="4569" ht="12.75">
      <c r="D4569" s="143"/>
    </row>
    <row r="4570" ht="12.75">
      <c r="D4570" s="143"/>
    </row>
    <row r="4571" ht="12.75">
      <c r="D4571" s="143"/>
    </row>
    <row r="4572" ht="12.75">
      <c r="D4572" s="143"/>
    </row>
    <row r="4573" ht="12.75">
      <c r="D4573" s="143"/>
    </row>
    <row r="4574" ht="12.75">
      <c r="D4574" s="143"/>
    </row>
    <row r="4575" ht="12.75">
      <c r="D4575" s="143"/>
    </row>
    <row r="4576" ht="12.75">
      <c r="D4576" s="143"/>
    </row>
    <row r="4577" ht="12.75">
      <c r="D4577" s="143"/>
    </row>
    <row r="4578" ht="12.75">
      <c r="D4578" s="143"/>
    </row>
    <row r="4579" ht="12.75">
      <c r="D4579" s="143"/>
    </row>
    <row r="4580" ht="12.75">
      <c r="D4580" s="143"/>
    </row>
    <row r="4581" ht="12.75">
      <c r="D4581" s="143"/>
    </row>
    <row r="4582" ht="12.75">
      <c r="D4582" s="143"/>
    </row>
    <row r="4583" ht="12.75">
      <c r="D4583" s="143"/>
    </row>
    <row r="4584" ht="12.75">
      <c r="D4584" s="143"/>
    </row>
    <row r="4585" ht="12.75">
      <c r="D4585" s="143"/>
    </row>
    <row r="4586" ht="12.75">
      <c r="D4586" s="143"/>
    </row>
    <row r="4587" ht="12.75">
      <c r="D4587" s="143"/>
    </row>
    <row r="4588" ht="12.75">
      <c r="D4588" s="143"/>
    </row>
    <row r="4589" ht="12.75">
      <c r="D4589" s="143"/>
    </row>
    <row r="4590" ht="12.75">
      <c r="D4590" s="143"/>
    </row>
    <row r="4591" ht="12.75">
      <c r="D4591" s="143"/>
    </row>
    <row r="4592" ht="12.75">
      <c r="D4592" s="143"/>
    </row>
    <row r="4593" ht="12.75">
      <c r="D4593" s="143"/>
    </row>
    <row r="4594" ht="12.75">
      <c r="D4594" s="143"/>
    </row>
    <row r="4595" ht="12.75">
      <c r="D4595" s="143"/>
    </row>
    <row r="4596" ht="12.75">
      <c r="D4596" s="143"/>
    </row>
    <row r="4597" ht="12.75">
      <c r="D4597" s="143"/>
    </row>
    <row r="4598" ht="12.75">
      <c r="D4598" s="143"/>
    </row>
    <row r="4599" ht="12.75">
      <c r="D4599" s="143"/>
    </row>
    <row r="4600" ht="12.75">
      <c r="D4600" s="143"/>
    </row>
    <row r="4601" ht="12.75">
      <c r="D4601" s="143"/>
    </row>
    <row r="4602" ht="12.75">
      <c r="D4602" s="143"/>
    </row>
    <row r="4603" ht="12.75">
      <c r="D4603" s="143"/>
    </row>
    <row r="4604" ht="12.75">
      <c r="D4604" s="143"/>
    </row>
    <row r="4605" ht="12.75">
      <c r="D4605" s="143"/>
    </row>
    <row r="4606" ht="12.75">
      <c r="D4606" s="143"/>
    </row>
    <row r="4607" ht="12.75">
      <c r="D4607" s="143"/>
    </row>
    <row r="4608" ht="12.75">
      <c r="D4608" s="143"/>
    </row>
    <row r="4609" ht="12.75">
      <c r="D4609" s="143"/>
    </row>
    <row r="4610" ht="12.75">
      <c r="D4610" s="143"/>
    </row>
    <row r="4611" ht="12.75">
      <c r="D4611" s="143"/>
    </row>
    <row r="4612" ht="12.75">
      <c r="D4612" s="143"/>
    </row>
    <row r="4613" ht="12.75">
      <c r="D4613" s="143"/>
    </row>
    <row r="4614" ht="12.75">
      <c r="D4614" s="143"/>
    </row>
    <row r="4615" ht="12.75">
      <c r="D4615" s="143"/>
    </row>
    <row r="4616" ht="12.75">
      <c r="D4616" s="143"/>
    </row>
    <row r="4617" ht="12.75">
      <c r="D4617" s="143"/>
    </row>
    <row r="4618" ht="12.75">
      <c r="D4618" s="143"/>
    </row>
    <row r="4619" ht="12.75">
      <c r="D4619" s="143"/>
    </row>
    <row r="4620" ht="12.75">
      <c r="D4620" s="143"/>
    </row>
    <row r="4621" ht="12.75">
      <c r="D4621" s="143"/>
    </row>
    <row r="4622" ht="12.75">
      <c r="D4622" s="143"/>
    </row>
    <row r="4623" ht="12.75">
      <c r="D4623" s="143"/>
    </row>
    <row r="4624" ht="12.75">
      <c r="D4624" s="143"/>
    </row>
    <row r="4625" ht="12.75">
      <c r="D4625" s="143"/>
    </row>
    <row r="4626" ht="12.75">
      <c r="D4626" s="143"/>
    </row>
    <row r="4627" ht="12.75">
      <c r="D4627" s="143"/>
    </row>
    <row r="4628" ht="12.75">
      <c r="D4628" s="143"/>
    </row>
    <row r="4629" ht="12.75">
      <c r="D4629" s="143"/>
    </row>
    <row r="4630" ht="12.75">
      <c r="D4630" s="143"/>
    </row>
    <row r="4631" ht="12.75">
      <c r="D4631" s="143"/>
    </row>
    <row r="4632" ht="12.75">
      <c r="D4632" s="143"/>
    </row>
    <row r="4633" ht="12.75">
      <c r="D4633" s="143"/>
    </row>
    <row r="4634" ht="12.75">
      <c r="D4634" s="143"/>
    </row>
    <row r="4635" ht="12.75">
      <c r="D4635" s="143"/>
    </row>
    <row r="4636" ht="12.75">
      <c r="D4636" s="143"/>
    </row>
    <row r="4637" ht="12.75">
      <c r="D4637" s="143"/>
    </row>
    <row r="4638" ht="12.75">
      <c r="D4638" s="143"/>
    </row>
    <row r="4639" ht="12.75">
      <c r="D4639" s="143"/>
    </row>
    <row r="4640" ht="12.75">
      <c r="D4640" s="143"/>
    </row>
    <row r="4641" ht="12.75">
      <c r="D4641" s="143"/>
    </row>
    <row r="4642" ht="12.75">
      <c r="D4642" s="143"/>
    </row>
    <row r="4643" ht="12.75">
      <c r="D4643" s="143"/>
    </row>
    <row r="4644" ht="12.75">
      <c r="D4644" s="143"/>
    </row>
    <row r="4645" ht="12.75">
      <c r="D4645" s="143"/>
    </row>
    <row r="4646" ht="12.75">
      <c r="D4646" s="143"/>
    </row>
    <row r="4647" ht="12.75">
      <c r="D4647" s="143"/>
    </row>
    <row r="4648" ht="12.75">
      <c r="D4648" s="143"/>
    </row>
    <row r="4649" ht="12.75">
      <c r="D4649" s="143"/>
    </row>
    <row r="4650" ht="12.75">
      <c r="D4650" s="143"/>
    </row>
    <row r="4651" ht="12.75">
      <c r="D4651" s="143"/>
    </row>
    <row r="4652" ht="12.75">
      <c r="D4652" s="143"/>
    </row>
    <row r="4653" ht="12.75">
      <c r="D4653" s="143"/>
    </row>
    <row r="4654" ht="12.75">
      <c r="D4654" s="143"/>
    </row>
    <row r="4655" ht="12.75">
      <c r="D4655" s="143"/>
    </row>
    <row r="4656" ht="12.75">
      <c r="D4656" s="143"/>
    </row>
    <row r="4657" ht="12.75">
      <c r="D4657" s="143"/>
    </row>
    <row r="4658" ht="12.75">
      <c r="D4658" s="143"/>
    </row>
    <row r="4659" ht="12.75">
      <c r="D4659" s="143"/>
    </row>
    <row r="4660" ht="12.75">
      <c r="D4660" s="143"/>
    </row>
    <row r="4661" ht="12.75">
      <c r="D4661" s="143"/>
    </row>
    <row r="4662" ht="12.75">
      <c r="D4662" s="143"/>
    </row>
    <row r="4663" ht="12.75">
      <c r="D4663" s="143"/>
    </row>
    <row r="4664" ht="12.75">
      <c r="D4664" s="143"/>
    </row>
    <row r="4665" ht="12.75">
      <c r="D4665" s="143"/>
    </row>
    <row r="4666" ht="12.75">
      <c r="D4666" s="143"/>
    </row>
    <row r="4667" ht="12.75">
      <c r="D4667" s="143"/>
    </row>
    <row r="4668" ht="12.75">
      <c r="D4668" s="143"/>
    </row>
    <row r="4669" ht="12.75">
      <c r="D4669" s="143"/>
    </row>
    <row r="4670" ht="12.75">
      <c r="D4670" s="143"/>
    </row>
    <row r="4671" ht="12.75">
      <c r="D4671" s="143"/>
    </row>
    <row r="4672" ht="12.75">
      <c r="D4672" s="143"/>
    </row>
    <row r="4673" ht="12.75">
      <c r="D4673" s="143"/>
    </row>
    <row r="4674" ht="12.75">
      <c r="D4674" s="143"/>
    </row>
    <row r="4675" ht="12.75">
      <c r="D4675" s="143"/>
    </row>
    <row r="4676" ht="12.75">
      <c r="D4676" s="143"/>
    </row>
    <row r="4677" ht="12.75">
      <c r="D4677" s="143"/>
    </row>
    <row r="4678" ht="12.75">
      <c r="D4678" s="143"/>
    </row>
    <row r="4679" ht="12.75">
      <c r="D4679" s="143"/>
    </row>
    <row r="4680" ht="12.75">
      <c r="D4680" s="143"/>
    </row>
    <row r="4681" ht="12.75">
      <c r="D4681" s="143"/>
    </row>
    <row r="4682" ht="12.75">
      <c r="D4682" s="143"/>
    </row>
    <row r="4683" ht="12.75">
      <c r="D4683" s="143"/>
    </row>
    <row r="4684" ht="12.75">
      <c r="D4684" s="143"/>
    </row>
    <row r="4685" ht="12.75">
      <c r="D4685" s="143"/>
    </row>
    <row r="4686" ht="12.75">
      <c r="D4686" s="143"/>
    </row>
    <row r="4687" ht="12.75">
      <c r="D4687" s="143"/>
    </row>
    <row r="4688" ht="12.75">
      <c r="D4688" s="143"/>
    </row>
    <row r="4689" ht="12.75">
      <c r="D4689" s="143"/>
    </row>
    <row r="4690" ht="12.75">
      <c r="D4690" s="143"/>
    </row>
    <row r="4691" ht="12.75">
      <c r="D4691" s="143"/>
    </row>
    <row r="4692" ht="12.75">
      <c r="D4692" s="143"/>
    </row>
    <row r="4693" ht="12.75">
      <c r="D4693" s="143"/>
    </row>
    <row r="4694" ht="12.75">
      <c r="D4694" s="143"/>
    </row>
    <row r="4695" ht="12.75">
      <c r="D4695" s="143"/>
    </row>
    <row r="4696" ht="12.75">
      <c r="D4696" s="143"/>
    </row>
    <row r="4697" ht="12.75">
      <c r="D4697" s="143"/>
    </row>
    <row r="4698" ht="12.75">
      <c r="D4698" s="143"/>
    </row>
    <row r="4699" ht="12.75">
      <c r="D4699" s="143"/>
    </row>
    <row r="4700" ht="12.75">
      <c r="D4700" s="143"/>
    </row>
    <row r="4701" ht="12.75">
      <c r="D4701" s="143"/>
    </row>
    <row r="4702" ht="12.75">
      <c r="D4702" s="143"/>
    </row>
    <row r="4703" ht="12.75">
      <c r="D4703" s="143"/>
    </row>
    <row r="4704" ht="12.75">
      <c r="D4704" s="143"/>
    </row>
    <row r="4705" ht="12.75">
      <c r="D4705" s="143"/>
    </row>
    <row r="4706" ht="12.75">
      <c r="D4706" s="143"/>
    </row>
    <row r="4707" ht="12.75">
      <c r="D4707" s="143"/>
    </row>
    <row r="4708" ht="12.75">
      <c r="D4708" s="143"/>
    </row>
    <row r="4709" ht="12.75">
      <c r="D4709" s="143"/>
    </row>
    <row r="4710" ht="12.75">
      <c r="D4710" s="143"/>
    </row>
    <row r="4711" ht="12.75">
      <c r="D4711" s="143"/>
    </row>
    <row r="4712" ht="12.75">
      <c r="D4712" s="143"/>
    </row>
    <row r="4713" ht="12.75">
      <c r="D4713" s="143"/>
    </row>
    <row r="4714" ht="12.75">
      <c r="D4714" s="143"/>
    </row>
    <row r="4715" ht="12.75">
      <c r="D4715" s="143"/>
    </row>
    <row r="4716" ht="12.75">
      <c r="D4716" s="143"/>
    </row>
    <row r="4717" ht="12.75">
      <c r="D4717" s="143"/>
    </row>
    <row r="4718" ht="12.75">
      <c r="D4718" s="143"/>
    </row>
    <row r="4719" ht="12.75">
      <c r="D4719" s="143"/>
    </row>
    <row r="4720" ht="12.75">
      <c r="D4720" s="143"/>
    </row>
    <row r="4721" ht="12.75">
      <c r="D4721" s="143"/>
    </row>
    <row r="4722" ht="12.75">
      <c r="D4722" s="143"/>
    </row>
    <row r="4723" ht="12.75">
      <c r="D4723" s="143"/>
    </row>
    <row r="4724" ht="12.75">
      <c r="D4724" s="143"/>
    </row>
    <row r="4725" ht="12.75">
      <c r="D4725" s="143"/>
    </row>
    <row r="4726" ht="12.75">
      <c r="D4726" s="143"/>
    </row>
    <row r="4727" ht="12.75">
      <c r="D4727" s="143"/>
    </row>
    <row r="4728" ht="12.75">
      <c r="D4728" s="143"/>
    </row>
    <row r="4729" ht="12.75">
      <c r="D4729" s="143"/>
    </row>
    <row r="4730" ht="12.75">
      <c r="D4730" s="143"/>
    </row>
    <row r="4731" ht="12.75">
      <c r="D4731" s="143"/>
    </row>
    <row r="4732" ht="12.75">
      <c r="D4732" s="143"/>
    </row>
    <row r="4733" ht="12.75">
      <c r="D4733" s="143"/>
    </row>
    <row r="4734" ht="12.75">
      <c r="D4734" s="143"/>
    </row>
    <row r="4735" ht="12.75">
      <c r="D4735" s="143"/>
    </row>
    <row r="4736" ht="12.75">
      <c r="D4736" s="143"/>
    </row>
    <row r="4737" ht="12.75">
      <c r="D4737" s="143"/>
    </row>
    <row r="4738" ht="12.75">
      <c r="D4738" s="143"/>
    </row>
    <row r="4739" ht="12.75">
      <c r="D4739" s="143"/>
    </row>
    <row r="4740" ht="12.75">
      <c r="D4740" s="143"/>
    </row>
    <row r="4741" ht="12.75">
      <c r="D4741" s="143"/>
    </row>
    <row r="4742" ht="12.75">
      <c r="D4742" s="143"/>
    </row>
    <row r="4743" ht="12.75">
      <c r="D4743" s="143"/>
    </row>
    <row r="4744" ht="12.75">
      <c r="D4744" s="143"/>
    </row>
    <row r="4745" ht="12.75">
      <c r="D4745" s="143"/>
    </row>
    <row r="4746" ht="12.75">
      <c r="D4746" s="143"/>
    </row>
    <row r="4747" ht="12.75">
      <c r="D4747" s="143"/>
    </row>
    <row r="4748" ht="12.75">
      <c r="D4748" s="143"/>
    </row>
    <row r="4749" ht="12.75">
      <c r="D4749" s="143"/>
    </row>
    <row r="4750" ht="12.75">
      <c r="D4750" s="143"/>
    </row>
    <row r="4751" ht="12.75">
      <c r="D4751" s="143"/>
    </row>
    <row r="4752" ht="12.75">
      <c r="D4752" s="143"/>
    </row>
    <row r="4753" ht="12.75">
      <c r="D4753" s="143"/>
    </row>
    <row r="4754" ht="12.75">
      <c r="D4754" s="143"/>
    </row>
    <row r="4755" ht="12.75">
      <c r="D4755" s="143"/>
    </row>
    <row r="4756" ht="12.75">
      <c r="D4756" s="143"/>
    </row>
    <row r="4757" ht="12.75">
      <c r="D4757" s="143"/>
    </row>
    <row r="4758" ht="12.75">
      <c r="D4758" s="143"/>
    </row>
    <row r="4759" ht="12.75">
      <c r="D4759" s="143"/>
    </row>
    <row r="4760" ht="12.75">
      <c r="D4760" s="143"/>
    </row>
    <row r="4761" ht="12.75">
      <c r="D4761" s="143"/>
    </row>
    <row r="4762" ht="12.75">
      <c r="D4762" s="143"/>
    </row>
    <row r="4763" ht="12.75">
      <c r="D4763" s="143"/>
    </row>
    <row r="4764" ht="12.75">
      <c r="D4764" s="143"/>
    </row>
    <row r="4765" ht="12.75">
      <c r="D4765" s="143"/>
    </row>
    <row r="4766" ht="12.75">
      <c r="D4766" s="143"/>
    </row>
    <row r="4767" ht="12.75">
      <c r="D4767" s="143"/>
    </row>
    <row r="4768" ht="12.75">
      <c r="D4768" s="143"/>
    </row>
    <row r="4769" ht="12.75">
      <c r="D4769" s="143"/>
    </row>
    <row r="4770" ht="12.75">
      <c r="D4770" s="143"/>
    </row>
    <row r="4771" ht="12.75">
      <c r="D4771" s="143"/>
    </row>
    <row r="4772" ht="12.75">
      <c r="D4772" s="143"/>
    </row>
    <row r="4773" ht="12.75">
      <c r="D4773" s="143"/>
    </row>
    <row r="4774" ht="12.75">
      <c r="D4774" s="143"/>
    </row>
    <row r="4775" ht="12.75">
      <c r="D4775" s="143"/>
    </row>
    <row r="4776" ht="12.75">
      <c r="D4776" s="143"/>
    </row>
    <row r="4777" ht="12.75">
      <c r="D4777" s="143"/>
    </row>
    <row r="4778" ht="12.75">
      <c r="D4778" s="143"/>
    </row>
    <row r="4779" ht="12.75">
      <c r="D4779" s="143"/>
    </row>
    <row r="4780" ht="12.75">
      <c r="D4780" s="143"/>
    </row>
    <row r="4781" ht="12.75">
      <c r="D4781" s="143"/>
    </row>
    <row r="4782" ht="12.75">
      <c r="D4782" s="143"/>
    </row>
    <row r="4783" ht="12.75">
      <c r="D4783" s="143"/>
    </row>
    <row r="4784" ht="12.75">
      <c r="D4784" s="143"/>
    </row>
    <row r="4785" ht="12.75">
      <c r="D4785" s="143"/>
    </row>
    <row r="4786" ht="12.75">
      <c r="D4786" s="143"/>
    </row>
    <row r="4787" ht="12.75">
      <c r="D4787" s="143"/>
    </row>
    <row r="4788" ht="12.75">
      <c r="D4788" s="143"/>
    </row>
    <row r="4789" ht="12.75">
      <c r="D4789" s="143"/>
    </row>
    <row r="4790" ht="12.75">
      <c r="D4790" s="143"/>
    </row>
    <row r="4791" ht="12.75">
      <c r="D4791" s="143"/>
    </row>
    <row r="4792" ht="12.75">
      <c r="D4792" s="143"/>
    </row>
    <row r="4793" ht="12.75">
      <c r="D4793" s="143"/>
    </row>
    <row r="4794" ht="12.75">
      <c r="D4794" s="143"/>
    </row>
    <row r="4795" ht="12.75">
      <c r="D4795" s="143"/>
    </row>
    <row r="4796" ht="12.75">
      <c r="D4796" s="143"/>
    </row>
    <row r="4797" ht="12.75">
      <c r="D4797" s="143"/>
    </row>
    <row r="4798" ht="12.75">
      <c r="D4798" s="143"/>
    </row>
    <row r="4799" ht="12.75">
      <c r="D4799" s="143"/>
    </row>
    <row r="4800" ht="12.75">
      <c r="D4800" s="143"/>
    </row>
    <row r="4801" ht="12.75">
      <c r="D4801" s="143"/>
    </row>
    <row r="4802" ht="12.75">
      <c r="D4802" s="143"/>
    </row>
    <row r="4803" ht="12.75">
      <c r="D4803" s="143"/>
    </row>
    <row r="4804" ht="12.75">
      <c r="D4804" s="143"/>
    </row>
    <row r="4805" ht="12.75">
      <c r="D4805" s="143"/>
    </row>
    <row r="4806" ht="12.75">
      <c r="D4806" s="143"/>
    </row>
    <row r="4807" ht="12.75">
      <c r="D4807" s="143"/>
    </row>
    <row r="4808" ht="12.75">
      <c r="D4808" s="143"/>
    </row>
    <row r="4809" ht="12.75">
      <c r="D4809" s="143"/>
    </row>
    <row r="4810" ht="12.75">
      <c r="D4810" s="143"/>
    </row>
    <row r="4811" ht="12.75">
      <c r="D4811" s="143"/>
    </row>
    <row r="4812" ht="12.75">
      <c r="D4812" s="143"/>
    </row>
    <row r="4813" ht="12.75">
      <c r="D4813" s="143"/>
    </row>
    <row r="4814" ht="12.75">
      <c r="D4814" s="143"/>
    </row>
    <row r="4815" ht="12.75">
      <c r="D4815" s="143"/>
    </row>
    <row r="4816" ht="12.75">
      <c r="D4816" s="143"/>
    </row>
    <row r="4817" ht="12.75">
      <c r="D4817" s="143"/>
    </row>
    <row r="4818" ht="12.75">
      <c r="D4818" s="143"/>
    </row>
    <row r="4819" ht="12.75">
      <c r="D4819" s="143"/>
    </row>
    <row r="4820" ht="12.75">
      <c r="D4820" s="143"/>
    </row>
    <row r="4821" ht="12.75">
      <c r="D4821" s="143"/>
    </row>
    <row r="4822" ht="12.75">
      <c r="D4822" s="143"/>
    </row>
    <row r="4823" ht="12.75">
      <c r="D4823" s="143"/>
    </row>
    <row r="4824" ht="12.75">
      <c r="D4824" s="143"/>
    </row>
    <row r="4825" ht="12.75">
      <c r="D4825" s="143"/>
    </row>
    <row r="4826" ht="12.75">
      <c r="D4826" s="143"/>
    </row>
    <row r="4827" ht="12.75">
      <c r="D4827" s="143"/>
    </row>
    <row r="4828" ht="12.75">
      <c r="D4828" s="143"/>
    </row>
    <row r="4829" ht="12.75">
      <c r="D4829" s="143"/>
    </row>
    <row r="4830" ht="12.75">
      <c r="D4830" s="143"/>
    </row>
    <row r="4831" ht="12.75">
      <c r="D4831" s="143"/>
    </row>
    <row r="4832" ht="12.75">
      <c r="D4832" s="143"/>
    </row>
    <row r="4833" ht="12.75">
      <c r="D4833" s="143"/>
    </row>
    <row r="4834" ht="12.75">
      <c r="D4834" s="143"/>
    </row>
    <row r="4835" ht="12.75">
      <c r="D4835" s="143"/>
    </row>
    <row r="4836" ht="12.75">
      <c r="D4836" s="143"/>
    </row>
    <row r="4837" ht="12.75">
      <c r="D4837" s="143"/>
    </row>
    <row r="4838" ht="12.75">
      <c r="D4838" s="143"/>
    </row>
    <row r="4839" ht="12.75">
      <c r="D4839" s="143"/>
    </row>
    <row r="4840" ht="12.75">
      <c r="D4840" s="143"/>
    </row>
    <row r="4841" ht="12.75">
      <c r="D4841" s="143"/>
    </row>
    <row r="4842" ht="12.75">
      <c r="D4842" s="143"/>
    </row>
    <row r="4843" ht="12.75">
      <c r="D4843" s="143"/>
    </row>
    <row r="4844" ht="12.75">
      <c r="D4844" s="143"/>
    </row>
    <row r="4845" ht="12.75">
      <c r="D4845" s="143"/>
    </row>
    <row r="4846" ht="12.75">
      <c r="D4846" s="143"/>
    </row>
    <row r="4847" ht="12.75">
      <c r="D4847" s="143"/>
    </row>
    <row r="4848" ht="12.75">
      <c r="D4848" s="143"/>
    </row>
    <row r="4849" ht="12.75">
      <c r="D4849" s="143"/>
    </row>
    <row r="4850" ht="12.75">
      <c r="D4850" s="143"/>
    </row>
    <row r="4851" ht="12.75">
      <c r="D4851" s="143"/>
    </row>
    <row r="4852" ht="12.75">
      <c r="D4852" s="143"/>
    </row>
    <row r="4853" ht="12.75">
      <c r="D4853" s="143"/>
    </row>
    <row r="4854" ht="12.75">
      <c r="D4854" s="143"/>
    </row>
    <row r="4855" ht="12.75">
      <c r="D4855" s="143"/>
    </row>
    <row r="4856" ht="12.75">
      <c r="D4856" s="143"/>
    </row>
    <row r="4857" ht="12.75">
      <c r="D4857" s="143"/>
    </row>
    <row r="4858" ht="12.75">
      <c r="D4858" s="143"/>
    </row>
    <row r="4859" ht="12.75">
      <c r="D4859" s="143"/>
    </row>
    <row r="4860" ht="12.75">
      <c r="D4860" s="143"/>
    </row>
    <row r="4861" ht="12.75">
      <c r="D4861" s="143"/>
    </row>
    <row r="4862" ht="12.75">
      <c r="D4862" s="143"/>
    </row>
    <row r="4863" ht="12.75">
      <c r="D4863" s="143"/>
    </row>
    <row r="4864" ht="12.75">
      <c r="D4864" s="143"/>
    </row>
    <row r="4865" ht="12.75">
      <c r="D4865" s="143"/>
    </row>
    <row r="4866" ht="12.75">
      <c r="D4866" s="143"/>
    </row>
    <row r="4867" ht="12.75">
      <c r="D4867" s="143"/>
    </row>
    <row r="4868" ht="12.75">
      <c r="D4868" s="143"/>
    </row>
    <row r="4869" ht="12.75">
      <c r="D4869" s="143"/>
    </row>
    <row r="4870" ht="12.75">
      <c r="D4870" s="143"/>
    </row>
    <row r="4871" ht="12.75">
      <c r="D4871" s="143"/>
    </row>
    <row r="4872" ht="12.75">
      <c r="D4872" s="143"/>
    </row>
    <row r="4873" ht="12.75">
      <c r="D4873" s="143"/>
    </row>
    <row r="4874" ht="12.75">
      <c r="D4874" s="143"/>
    </row>
    <row r="4875" ht="12.75">
      <c r="D4875" s="143"/>
    </row>
    <row r="4876" ht="12.75">
      <c r="D4876" s="143"/>
    </row>
    <row r="4877" ht="12.75">
      <c r="D4877" s="143"/>
    </row>
    <row r="4878" ht="12.75">
      <c r="D4878" s="143"/>
    </row>
    <row r="4879" ht="12.75">
      <c r="D4879" s="143"/>
    </row>
    <row r="4880" ht="12.75">
      <c r="D4880" s="143"/>
    </row>
    <row r="4881" ht="12.75">
      <c r="D4881" s="143"/>
    </row>
    <row r="4882" ht="12.75">
      <c r="D4882" s="143"/>
    </row>
    <row r="4883" ht="12.75">
      <c r="D4883" s="143"/>
    </row>
    <row r="4884" ht="12.75">
      <c r="D4884" s="143"/>
    </row>
    <row r="4885" ht="12.75">
      <c r="D4885" s="143"/>
    </row>
    <row r="4886" ht="12.75">
      <c r="D4886" s="143"/>
    </row>
    <row r="4887" ht="12.75">
      <c r="D4887" s="143"/>
    </row>
    <row r="4888" ht="12.75">
      <c r="D4888" s="143"/>
    </row>
    <row r="4889" ht="12.75">
      <c r="D4889" s="143"/>
    </row>
    <row r="4890" ht="12.75">
      <c r="D4890" s="143"/>
    </row>
    <row r="4891" ht="12.75">
      <c r="D4891" s="143"/>
    </row>
    <row r="4892" ht="12.75">
      <c r="D4892" s="143"/>
    </row>
    <row r="4893" ht="12.75">
      <c r="D4893" s="143"/>
    </row>
    <row r="4894" ht="12.75">
      <c r="D4894" s="143"/>
    </row>
    <row r="4895" ht="12.75">
      <c r="D4895" s="143"/>
    </row>
    <row r="4896" ht="12.75">
      <c r="D4896" s="143"/>
    </row>
    <row r="4897" ht="12.75">
      <c r="D4897" s="143"/>
    </row>
    <row r="4898" ht="12.75">
      <c r="D4898" s="143"/>
    </row>
    <row r="4899" ht="12.75">
      <c r="D4899" s="143"/>
    </row>
    <row r="4900" ht="12.75">
      <c r="D4900" s="143"/>
    </row>
    <row r="4901" ht="12.75">
      <c r="D4901" s="143"/>
    </row>
    <row r="4902" ht="12.75">
      <c r="D4902" s="143"/>
    </row>
    <row r="4903" ht="12.75">
      <c r="D4903" s="143"/>
    </row>
    <row r="4904" ht="12.75">
      <c r="D4904" s="143"/>
    </row>
    <row r="4905" ht="12.75">
      <c r="D4905" s="143"/>
    </row>
    <row r="4906" ht="12.75">
      <c r="D4906" s="143"/>
    </row>
    <row r="4907" ht="12.75">
      <c r="D4907" s="143"/>
    </row>
    <row r="4908" ht="12.75">
      <c r="D4908" s="143"/>
    </row>
    <row r="4909" ht="12.75">
      <c r="D4909" s="143"/>
    </row>
    <row r="4910" ht="12.75">
      <c r="D4910" s="143"/>
    </row>
    <row r="4911" ht="12.75">
      <c r="D4911" s="143"/>
    </row>
    <row r="4912" ht="12.75">
      <c r="D4912" s="143"/>
    </row>
    <row r="4913" ht="12.75">
      <c r="D4913" s="143"/>
    </row>
    <row r="4914" ht="12.75">
      <c r="D4914" s="143"/>
    </row>
    <row r="4915" ht="12.75">
      <c r="D4915" s="143"/>
    </row>
    <row r="4916" ht="12.75">
      <c r="D4916" s="143"/>
    </row>
    <row r="4917" ht="12.75">
      <c r="D4917" s="143"/>
    </row>
    <row r="4918" ht="12.75">
      <c r="D4918" s="143"/>
    </row>
    <row r="4919" ht="12.75">
      <c r="D4919" s="143"/>
    </row>
    <row r="4920" ht="12.75">
      <c r="D4920" s="143"/>
    </row>
    <row r="4921" ht="12.75">
      <c r="D4921" s="143"/>
    </row>
    <row r="4922" ht="12.75">
      <c r="D4922" s="143"/>
    </row>
    <row r="4923" ht="12.75">
      <c r="D4923" s="143"/>
    </row>
    <row r="4924" ht="12.75">
      <c r="D4924" s="143"/>
    </row>
    <row r="4925" ht="12.75">
      <c r="D4925" s="143"/>
    </row>
    <row r="4926" ht="12.75">
      <c r="D4926" s="143"/>
    </row>
    <row r="4927" ht="12.75">
      <c r="D4927" s="143"/>
    </row>
    <row r="4928" ht="12.75">
      <c r="D4928" s="143"/>
    </row>
    <row r="4929" ht="12.75">
      <c r="D4929" s="143"/>
    </row>
    <row r="4930" ht="12.75">
      <c r="D4930" s="143"/>
    </row>
    <row r="4931" ht="12.75">
      <c r="D4931" s="143"/>
    </row>
    <row r="4932" ht="12.75">
      <c r="D4932" s="143"/>
    </row>
    <row r="4933" ht="12.75">
      <c r="D4933" s="143"/>
    </row>
    <row r="4934" ht="12.75">
      <c r="D4934" s="143"/>
    </row>
    <row r="4935" ht="12.75">
      <c r="D4935" s="143"/>
    </row>
    <row r="4936" ht="12.75">
      <c r="D4936" s="143"/>
    </row>
    <row r="4937" ht="12.75">
      <c r="D4937" s="143"/>
    </row>
    <row r="4938" ht="12.75">
      <c r="D4938" s="143"/>
    </row>
    <row r="4939" ht="12.75">
      <c r="D4939" s="143"/>
    </row>
    <row r="4940" ht="12.75">
      <c r="D4940" s="143"/>
    </row>
    <row r="4941" ht="12.75">
      <c r="D4941" s="143"/>
    </row>
    <row r="4942" ht="12.75">
      <c r="D4942" s="143"/>
    </row>
    <row r="4943" ht="12.75">
      <c r="D4943" s="143"/>
    </row>
    <row r="4944" ht="12.75">
      <c r="D4944" s="143"/>
    </row>
    <row r="4945" ht="12.75">
      <c r="D4945" s="143"/>
    </row>
    <row r="4946" ht="12.75">
      <c r="D4946" s="143"/>
    </row>
    <row r="4947" ht="12.75">
      <c r="D4947" s="143"/>
    </row>
    <row r="4948" ht="12.75">
      <c r="D4948" s="143"/>
    </row>
    <row r="4949" ht="12.75">
      <c r="D4949" s="143"/>
    </row>
    <row r="4950" ht="12.75">
      <c r="D4950" s="143"/>
    </row>
    <row r="4951" ht="12.75">
      <c r="D4951" s="143"/>
    </row>
    <row r="4952" ht="12.75">
      <c r="D4952" s="143"/>
    </row>
    <row r="4953" ht="12.75">
      <c r="D4953" s="143"/>
    </row>
    <row r="4954" ht="12.75">
      <c r="D4954" s="143"/>
    </row>
    <row r="4955" ht="12.75">
      <c r="D4955" s="143"/>
    </row>
    <row r="4956" ht="12.75">
      <c r="D4956" s="143"/>
    </row>
    <row r="4957" ht="12.75">
      <c r="D4957" s="143"/>
    </row>
    <row r="4958" ht="12.75">
      <c r="D4958" s="143"/>
    </row>
    <row r="4959" ht="12.75">
      <c r="D4959" s="143"/>
    </row>
    <row r="4960" ht="12.75">
      <c r="D4960" s="143"/>
    </row>
    <row r="4961" ht="12.75">
      <c r="D4961" s="143"/>
    </row>
    <row r="4962" ht="12.75">
      <c r="D4962" s="143"/>
    </row>
    <row r="4963" ht="12.75">
      <c r="D4963" s="143"/>
    </row>
    <row r="4964" ht="12.75">
      <c r="D4964" s="143"/>
    </row>
    <row r="4965" ht="12.75">
      <c r="D4965" s="143"/>
    </row>
    <row r="4966" ht="12.75">
      <c r="D4966" s="143"/>
    </row>
    <row r="4967" ht="12.75">
      <c r="D4967" s="143"/>
    </row>
    <row r="4968" ht="12.75">
      <c r="D4968" s="143"/>
    </row>
    <row r="4969" ht="12.75">
      <c r="D4969" s="143"/>
    </row>
    <row r="4970" ht="12.75">
      <c r="D4970" s="143"/>
    </row>
    <row r="4971" ht="12.75">
      <c r="D4971" s="143"/>
    </row>
    <row r="4972" ht="12.75">
      <c r="D4972" s="143"/>
    </row>
    <row r="4973" ht="12.75">
      <c r="D4973" s="143"/>
    </row>
    <row r="4974" ht="12.75">
      <c r="D4974" s="143"/>
    </row>
    <row r="4975" ht="12.75">
      <c r="D4975" s="143"/>
    </row>
    <row r="4976" ht="12.75">
      <c r="D4976" s="143"/>
    </row>
    <row r="4977" ht="12.75">
      <c r="D4977" s="143"/>
    </row>
    <row r="4978" ht="12.75">
      <c r="D4978" s="143"/>
    </row>
    <row r="4979" ht="12.75">
      <c r="D4979" s="143"/>
    </row>
    <row r="4980" ht="12.75">
      <c r="D4980" s="143"/>
    </row>
    <row r="4981" ht="12.75">
      <c r="D4981" s="143"/>
    </row>
    <row r="4982" ht="12.75">
      <c r="D4982" s="143"/>
    </row>
    <row r="4983" ht="12.75">
      <c r="D4983" s="143"/>
    </row>
    <row r="4984" ht="12.75">
      <c r="D4984" s="143"/>
    </row>
    <row r="4985" ht="12.75">
      <c r="D4985" s="143"/>
    </row>
    <row r="4986" ht="12.75">
      <c r="D4986" s="143"/>
    </row>
    <row r="4987" ht="12.75">
      <c r="D4987" s="143"/>
    </row>
    <row r="4988" ht="12.75">
      <c r="D4988" s="143"/>
    </row>
    <row r="4989" ht="12.75">
      <c r="D4989" s="143"/>
    </row>
    <row r="4990" ht="12.75">
      <c r="D4990" s="143"/>
    </row>
    <row r="4991" ht="12.75">
      <c r="D4991" s="143"/>
    </row>
    <row r="4992" ht="12.75">
      <c r="D4992" s="143"/>
    </row>
    <row r="4993" ht="12.75">
      <c r="D4993" s="143"/>
    </row>
    <row r="4994" ht="12.75">
      <c r="D4994" s="143"/>
    </row>
    <row r="4995" ht="12.75">
      <c r="D4995" s="143"/>
    </row>
    <row r="4996" ht="12.75">
      <c r="D4996" s="143"/>
    </row>
    <row r="4997" ht="12.75">
      <c r="D4997" s="143"/>
    </row>
    <row r="4998" ht="12.75">
      <c r="D4998" s="143"/>
    </row>
    <row r="4999" ht="12.75">
      <c r="D4999" s="143"/>
    </row>
    <row r="5000" ht="12.75">
      <c r="D5000" s="143"/>
    </row>
  </sheetData>
  <sheetProtection password="DC1B" sheet="1"/>
  <mergeCells count="20">
    <mergeCell ref="A1:G1"/>
    <mergeCell ref="C2:G2"/>
    <mergeCell ref="C3:G3"/>
    <mergeCell ref="C4:G4"/>
    <mergeCell ref="A290:C290"/>
    <mergeCell ref="A291:G295"/>
    <mergeCell ref="C89:G89"/>
    <mergeCell ref="C90:G90"/>
    <mergeCell ref="C262:G262"/>
    <mergeCell ref="C263:G263"/>
    <mergeCell ref="C279:G279"/>
    <mergeCell ref="C281:G281"/>
    <mergeCell ref="C284:G284"/>
    <mergeCell ref="C285:G285"/>
    <mergeCell ref="C265:G265"/>
    <mergeCell ref="C267:G267"/>
    <mergeCell ref="C269:G269"/>
    <mergeCell ref="C273:G273"/>
    <mergeCell ref="C275:G275"/>
    <mergeCell ref="C277:G277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Vilímec</dc:creator>
  <cp:keywords/>
  <dc:description/>
  <cp:lastModifiedBy>Martin Vilímec</cp:lastModifiedBy>
  <cp:lastPrinted>2014-02-28T09:52:57Z</cp:lastPrinted>
  <dcterms:created xsi:type="dcterms:W3CDTF">2009-04-08T07:15:50Z</dcterms:created>
  <dcterms:modified xsi:type="dcterms:W3CDTF">2019-06-13T11:15:55Z</dcterms:modified>
  <cp:category/>
  <cp:version/>
  <cp:contentType/>
  <cp:contentStatus/>
</cp:coreProperties>
</file>