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prava2\Desktop\Studénka učebny - revize dokumentace 2018\ZŠ T.G.M\dodávky\IT vybavení, konektivita\"/>
    </mc:Choice>
  </mc:AlternateContent>
  <xr:revisionPtr revIDLastSave="0" documentId="8_{7095EC7D-B1BD-4268-B00E-6F07C51923B2}" xr6:coauthVersionLast="31" xr6:coauthVersionMax="31" xr10:uidLastSave="{00000000-0000-0000-0000-000000000000}"/>
  <bookViews>
    <workbookView xWindow="360" yWindow="270" windowWidth="18735" windowHeight="1221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3 05.3 Pol" sheetId="12" r:id="rId4"/>
    <sheet name="03 06.3 Pol" sheetId="13" r:id="rId5"/>
    <sheet name="03 09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05.3 Pol'!$1:$7</definedName>
    <definedName name="_xlnm.Print_Titles" localSheetId="4">'03 06.3 Pol'!$1:$7</definedName>
    <definedName name="_xlnm.Print_Titles" localSheetId="5">'03 09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05.3 Pol'!$A$1:$V$62</definedName>
    <definedName name="_xlnm.Print_Area" localSheetId="4">'03 06.3 Pol'!$A$1:$V$41</definedName>
    <definedName name="_xlnm.Print_Area" localSheetId="5">'03 09 Pol'!$A$1:$V$52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 l="1"/>
  <c r="G9" i="14"/>
  <c r="I9" i="14"/>
  <c r="K9" i="14"/>
  <c r="M9" i="14"/>
  <c r="O9" i="14"/>
  <c r="Q9" i="14"/>
  <c r="U9" i="14"/>
  <c r="G11" i="14"/>
  <c r="G8" i="14" s="1"/>
  <c r="I52" i="1" s="1"/>
  <c r="I18" i="1" s="1"/>
  <c r="I11" i="14"/>
  <c r="K11" i="14"/>
  <c r="O11" i="14"/>
  <c r="Q11" i="14"/>
  <c r="U11" i="14"/>
  <c r="G13" i="14"/>
  <c r="M13" i="14" s="1"/>
  <c r="I13" i="14"/>
  <c r="K13" i="14"/>
  <c r="O13" i="14"/>
  <c r="Q13" i="14"/>
  <c r="U13" i="14"/>
  <c r="G15" i="14"/>
  <c r="M15" i="14" s="1"/>
  <c r="I15" i="14"/>
  <c r="K15" i="14"/>
  <c r="O15" i="14"/>
  <c r="Q15" i="14"/>
  <c r="U15" i="14"/>
  <c r="G17" i="14"/>
  <c r="M17" i="14" s="1"/>
  <c r="I17" i="14"/>
  <c r="K17" i="14"/>
  <c r="O17" i="14"/>
  <c r="Q17" i="14"/>
  <c r="U17" i="14"/>
  <c r="G19" i="14"/>
  <c r="M19" i="14" s="1"/>
  <c r="I19" i="14"/>
  <c r="K19" i="14"/>
  <c r="O19" i="14"/>
  <c r="Q19" i="14"/>
  <c r="U19" i="14"/>
  <c r="G21" i="14"/>
  <c r="M21" i="14" s="1"/>
  <c r="I21" i="14"/>
  <c r="K21" i="14"/>
  <c r="O21" i="14"/>
  <c r="Q21" i="14"/>
  <c r="U21" i="14"/>
  <c r="G23" i="14"/>
  <c r="M23" i="14" s="1"/>
  <c r="I23" i="14"/>
  <c r="K23" i="14"/>
  <c r="O23" i="14"/>
  <c r="Q23" i="14"/>
  <c r="U23" i="14"/>
  <c r="G25" i="14"/>
  <c r="I25" i="14"/>
  <c r="K25" i="14"/>
  <c r="M25" i="14"/>
  <c r="O25" i="14"/>
  <c r="Q25" i="14"/>
  <c r="U25" i="14"/>
  <c r="G27" i="14"/>
  <c r="M27" i="14" s="1"/>
  <c r="I27" i="14"/>
  <c r="K27" i="14"/>
  <c r="O27" i="14"/>
  <c r="Q27" i="14"/>
  <c r="U27" i="14"/>
  <c r="G29" i="14"/>
  <c r="M29" i="14" s="1"/>
  <c r="I29" i="14"/>
  <c r="K29" i="14"/>
  <c r="O29" i="14"/>
  <c r="Q29" i="14"/>
  <c r="U29" i="14"/>
  <c r="G31" i="14"/>
  <c r="M31" i="14" s="1"/>
  <c r="I31" i="14"/>
  <c r="K31" i="14"/>
  <c r="O31" i="14"/>
  <c r="Q31" i="14"/>
  <c r="U31" i="14"/>
  <c r="G33" i="14"/>
  <c r="M33" i="14" s="1"/>
  <c r="I33" i="14"/>
  <c r="K33" i="14"/>
  <c r="O33" i="14"/>
  <c r="Q33" i="14"/>
  <c r="U33" i="14"/>
  <c r="G35" i="14"/>
  <c r="M35" i="14" s="1"/>
  <c r="I35" i="14"/>
  <c r="K35" i="14"/>
  <c r="O35" i="14"/>
  <c r="Q35" i="14"/>
  <c r="U35" i="14"/>
  <c r="G37" i="14"/>
  <c r="M37" i="14" s="1"/>
  <c r="I37" i="14"/>
  <c r="K37" i="14"/>
  <c r="O37" i="14"/>
  <c r="Q37" i="14"/>
  <c r="U37" i="14"/>
  <c r="G39" i="14"/>
  <c r="M39" i="14" s="1"/>
  <c r="I39" i="14"/>
  <c r="K39" i="14"/>
  <c r="O39" i="14"/>
  <c r="Q39" i="14"/>
  <c r="U39" i="14"/>
  <c r="AD42" i="14"/>
  <c r="F43" i="1" s="1"/>
  <c r="G8" i="13"/>
  <c r="G31" i="13" s="1"/>
  <c r="G9" i="13"/>
  <c r="I9" i="13"/>
  <c r="K9" i="13"/>
  <c r="O9" i="13"/>
  <c r="O8" i="13" s="1"/>
  <c r="Q9" i="13"/>
  <c r="U9" i="13"/>
  <c r="G12" i="13"/>
  <c r="M12" i="13" s="1"/>
  <c r="I12" i="13"/>
  <c r="K12" i="13"/>
  <c r="O12" i="13"/>
  <c r="Q12" i="13"/>
  <c r="U12" i="13"/>
  <c r="G15" i="13"/>
  <c r="I15" i="13"/>
  <c r="K15" i="13"/>
  <c r="M15" i="13"/>
  <c r="O15" i="13"/>
  <c r="Q15" i="13"/>
  <c r="U15" i="13"/>
  <c r="G18" i="13"/>
  <c r="M18" i="13" s="1"/>
  <c r="I18" i="13"/>
  <c r="K18" i="13"/>
  <c r="O18" i="13"/>
  <c r="Q18" i="13"/>
  <c r="U18" i="13"/>
  <c r="G21" i="13"/>
  <c r="M21" i="13" s="1"/>
  <c r="I21" i="13"/>
  <c r="K21" i="13"/>
  <c r="O21" i="13"/>
  <c r="Q21" i="13"/>
  <c r="U21" i="13"/>
  <c r="G24" i="13"/>
  <c r="M24" i="13" s="1"/>
  <c r="I24" i="13"/>
  <c r="K24" i="13"/>
  <c r="O24" i="13"/>
  <c r="Q24" i="13"/>
  <c r="U24" i="13"/>
  <c r="G27" i="13"/>
  <c r="I27" i="13"/>
  <c r="K27" i="13"/>
  <c r="M27" i="13"/>
  <c r="O27" i="13"/>
  <c r="Q27" i="13"/>
  <c r="U27" i="13"/>
  <c r="AD31" i="13"/>
  <c r="F42" i="1" s="1"/>
  <c r="G9" i="12"/>
  <c r="M9" i="12" s="1"/>
  <c r="I9" i="12"/>
  <c r="K9" i="12"/>
  <c r="O9" i="12"/>
  <c r="Q9" i="12"/>
  <c r="U9" i="12"/>
  <c r="G12" i="12"/>
  <c r="I12" i="12"/>
  <c r="K12" i="12"/>
  <c r="M12" i="12"/>
  <c r="O12" i="12"/>
  <c r="Q12" i="12"/>
  <c r="U12" i="12"/>
  <c r="G15" i="12"/>
  <c r="G8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21" i="12"/>
  <c r="M21" i="12" s="1"/>
  <c r="I21" i="12"/>
  <c r="K21" i="12"/>
  <c r="O21" i="12"/>
  <c r="Q21" i="12"/>
  <c r="U21" i="12"/>
  <c r="G24" i="12"/>
  <c r="I24" i="12"/>
  <c r="K24" i="12"/>
  <c r="M24" i="12"/>
  <c r="O24" i="12"/>
  <c r="Q24" i="12"/>
  <c r="U24" i="12"/>
  <c r="G27" i="12"/>
  <c r="M27" i="12" s="1"/>
  <c r="I27" i="12"/>
  <c r="K27" i="12"/>
  <c r="O27" i="12"/>
  <c r="Q27" i="12"/>
  <c r="U27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AD52" i="12"/>
  <c r="I20" i="1"/>
  <c r="I19" i="1"/>
  <c r="I16" i="1"/>
  <c r="H43" i="1" l="1"/>
  <c r="I43" i="1" s="1"/>
  <c r="O8" i="14"/>
  <c r="AE42" i="14"/>
  <c r="G43" i="1" s="1"/>
  <c r="K8" i="14"/>
  <c r="Q8" i="14"/>
  <c r="I8" i="14"/>
  <c r="G42" i="14"/>
  <c r="U8" i="14"/>
  <c r="F40" i="1"/>
  <c r="U8" i="13"/>
  <c r="I8" i="13"/>
  <c r="F39" i="1"/>
  <c r="F44" i="1" s="1"/>
  <c r="K8" i="13"/>
  <c r="I51" i="1"/>
  <c r="I53" i="1" s="1"/>
  <c r="Q8" i="13"/>
  <c r="AE31" i="13"/>
  <c r="G42" i="1" s="1"/>
  <c r="I17" i="1"/>
  <c r="I21" i="1" s="1"/>
  <c r="I8" i="12"/>
  <c r="O8" i="12"/>
  <c r="U8" i="12"/>
  <c r="Q8" i="12"/>
  <c r="G52" i="12"/>
  <c r="K8" i="12"/>
  <c r="H42" i="1"/>
  <c r="I42" i="1" s="1"/>
  <c r="G23" i="1"/>
  <c r="M11" i="14"/>
  <c r="M8" i="14" s="1"/>
  <c r="M9" i="13"/>
  <c r="M8" i="13" s="1"/>
  <c r="M15" i="12"/>
  <c r="M8" i="12" s="1"/>
  <c r="AE52" i="12"/>
  <c r="J28" i="1"/>
  <c r="J26" i="1"/>
  <c r="G38" i="1"/>
  <c r="F38" i="1"/>
  <c r="H32" i="1"/>
  <c r="J23" i="1"/>
  <c r="J24" i="1"/>
  <c r="J25" i="1"/>
  <c r="J27" i="1"/>
  <c r="E24" i="1"/>
  <c r="E26" i="1"/>
  <c r="J52" i="1" l="1"/>
  <c r="J51" i="1"/>
  <c r="G40" i="1"/>
  <c r="H40" i="1" s="1"/>
  <c r="I40" i="1" s="1"/>
  <c r="G41" i="1"/>
  <c r="H41" i="1" s="1"/>
  <c r="I41" i="1" s="1"/>
  <c r="G39" i="1"/>
  <c r="A23" i="1"/>
  <c r="A24" i="1" s="1"/>
  <c r="G24" i="1" s="1"/>
  <c r="J53" i="1" l="1"/>
  <c r="G44" i="1"/>
  <c r="H39" i="1"/>
  <c r="H44" i="1" s="1"/>
  <c r="I39" i="1" l="1"/>
  <c r="I44" i="1" s="1"/>
  <c r="G25" i="1"/>
  <c r="G28" i="1"/>
  <c r="A25" i="1" l="1"/>
  <c r="A26" i="1" s="1"/>
  <c r="G26" i="1" s="1"/>
  <c r="A27" i="1"/>
  <c r="A29" i="1" s="1"/>
  <c r="G29" i="1" s="1"/>
  <c r="G27" i="1" s="1"/>
  <c r="J43" i="1"/>
  <c r="J42" i="1"/>
  <c r="J39" i="1"/>
  <c r="J44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<sst xmlns="http://schemas.openxmlformats.org/spreadsheetml/2006/main" count="520" uniqueCount="173">
  <si>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</si>
  <si>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</si>
  <si>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</si>
  <si>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</si>
  <si>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</si>
  <si>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</si>
  <si>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</si>
  <si>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</si>
  <si>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</si>
  <si>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</si>
  <si>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</si>
  <si>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</si>
  <si>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</si>
  <si>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</si>
  <si>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</si>
  <si>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</si>
  <si>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</si>
  <si>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</si>
  <si>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</si>
  <si>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</si>
  <si>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</si>
  <si>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</si>
  <si>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</si>
  <si>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</si>
  <si>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</si>
  <si>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</si>
  <si>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</si>
  <si>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</si>
  <si>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</si>
  <si>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</si>
  <si>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</si>
  <si>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</si>
  <si>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</si>
  <si>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</si>
  <si>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</si>
  <si>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</si>
  <si>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</si>
  <si>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</si>
  <si>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</si>
  <si>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</si>
  <si>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</si>
  <si>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</si>
  <si>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</si>
  <si>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17042 rev2</t>
  </si>
  <si>
    <t>Studénka učebny rev2</t>
  </si>
  <si>
    <t>Stavba</t>
  </si>
  <si>
    <t>03</t>
  </si>
  <si>
    <t>ZŠ T.G.Masaryka</t>
  </si>
  <si>
    <t>05.3</t>
  </si>
  <si>
    <t>Spec.učebna výpoč.techniky a cizích jazyků - speciální vybavení učeben, výpočetní technika, software</t>
  </si>
  <si>
    <t>06.3</t>
  </si>
  <si>
    <t>Specializovaná učebna cizích jazyků (2.14,2.15) - speciální vybavení učeben, výpočetní technika, sof</t>
  </si>
  <si>
    <t>09</t>
  </si>
  <si>
    <t>Konektivita</t>
  </si>
  <si>
    <t>Celkem za stavbu</t>
  </si>
  <si>
    <t>CZK</t>
  </si>
  <si>
    <t>Rekapitulace dílů</t>
  </si>
  <si>
    <t>Typ dílu</t>
  </si>
  <si>
    <t>766-1</t>
  </si>
  <si>
    <t>Vybavení interiéru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</si>
  <si>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</si>
  <si>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</si>
  <si>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</si>
  <si>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</si>
  <si>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</si>
  <si>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</si>
  <si>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</si>
  <si>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</si>
  <si>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</si>
  <si>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</si>
  <si>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</si>
  <si>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</si>
  <si>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</si>
  <si>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</si>
  <si>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</si>
  <si>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</si>
  <si>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</si>
  <si>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</si>
  <si>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</si>
  <si>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</si>
  <si>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</si>
  <si>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</si>
  <si>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</si>
  <si>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</si>
  <si>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Nhod / MJ</t>
  </si>
  <si>
    <t>Nhod celk.</t>
  </si>
  <si>
    <t>Dodavatel</t>
  </si>
  <si>
    <t>Díl:</t>
  </si>
  <si>
    <t>DIL</t>
  </si>
  <si>
    <t>7660101</t>
  </si>
  <si>
    <t>1a Učitelské pracoviště s PC ovládáním, žákovských pracovišť s PC</t>
  </si>
  <si>
    <t>kus</t>
  </si>
  <si>
    <t>Vlastní</t>
  </si>
  <si>
    <t>POL3_0</t>
  </si>
  <si>
    <t>D.1.1.b_5 Půdorys - Specializovaná učebna výpočetní techniky a cizích jazyků : 1</t>
  </si>
  <si>
    <t>VV</t>
  </si>
  <si>
    <t xml:space="preserve">ZŠ T.G.M. – specifikace speciálního vybavení učeben, výpočetní techniky, softwaru : </t>
  </si>
  <si>
    <t>7660112</t>
  </si>
  <si>
    <t>8 Pylonový pojezd s interaktivní tabulí a, keramickou tabulí na pojezdové kolejnici</t>
  </si>
  <si>
    <t>7660102</t>
  </si>
  <si>
    <t>1b Žákovské pracoviště s PC</t>
  </si>
  <si>
    <t>D.1.1.b_5 Půdorys - Specializovaná učebna výpočetní techniky a cizích jazyků : 26</t>
  </si>
  <si>
    <t>7660103</t>
  </si>
  <si>
    <t>2a Učitelská PC sestava</t>
  </si>
  <si>
    <t>7660104</t>
  </si>
  <si>
    <t>2b Žákovská PC sestava</t>
  </si>
  <si>
    <t>7660108</t>
  </si>
  <si>
    <t>4 Media server</t>
  </si>
  <si>
    <t>7660109</t>
  </si>
  <si>
    <t>5 Přístupy z kabinetů</t>
  </si>
  <si>
    <t>D.1.1.b_5 Půdorys - Specializovaná učebna výpočetní techniky a cizích jazyků : 5</t>
  </si>
  <si>
    <t>7660110</t>
  </si>
  <si>
    <t>6 Přístupy žáků z domova</t>
  </si>
  <si>
    <t>7660111</t>
  </si>
  <si>
    <t>7 Projektor s ultrakrátkou projekční vzdáleností</t>
  </si>
  <si>
    <t>7660113</t>
  </si>
  <si>
    <t>9 Vizualizer</t>
  </si>
  <si>
    <t>76601131</t>
  </si>
  <si>
    <t>10 ozvučení jazykové laboratoře</t>
  </si>
  <si>
    <t>sada</t>
  </si>
  <si>
    <t>7660114</t>
  </si>
  <si>
    <t>10 Řídící systém učebny pro AV a el. rolety</t>
  </si>
  <si>
    <t>7660115</t>
  </si>
  <si>
    <t>11 MFC tiskárna A4</t>
  </si>
  <si>
    <t>7660117</t>
  </si>
  <si>
    <t>14 software Adobe Photoshop</t>
  </si>
  <si>
    <t>D.1.1.b_5 Půdorys - Specializovaná učebna výpočetní techniky a cizích jazyků : 27</t>
  </si>
  <si>
    <t>SUM</t>
  </si>
  <si>
    <t>Poznámky uchazeče k zadání</t>
  </si>
  <si>
    <t>POPUZIV</t>
  </si>
  <si>
    <t>END</t>
  </si>
  <si>
    <t>Učitelská PC sestava</t>
  </si>
  <si>
    <t>kpl</t>
  </si>
  <si>
    <t>D.1.1.b_6 Půdorys - Specializovaná učebna cizích jazyků : 1</t>
  </si>
  <si>
    <t>Mobilní RACK s WiFi a Dobíjecí místo</t>
  </si>
  <si>
    <t>2201</t>
  </si>
  <si>
    <t>SW Kerio Router, Firewall 5y maint Licence + maintanance na 5 let</t>
  </si>
  <si>
    <t>DTGM Příloha k technické zprávě -  konektivita : 1</t>
  </si>
  <si>
    <t>2202</t>
  </si>
  <si>
    <t>24 Port switch L3 pro LAN</t>
  </si>
  <si>
    <t>DTGM Příloha k technické zprávě -  konektivita : 2</t>
  </si>
  <si>
    <t>2203</t>
  </si>
  <si>
    <t>8  Port switch L3 pro Wifi</t>
  </si>
  <si>
    <t>22031</t>
  </si>
  <si>
    <t>SW pro monitorování IP pro Wifi</t>
  </si>
  <si>
    <t>2204</t>
  </si>
  <si>
    <t>Access Point Profi</t>
  </si>
  <si>
    <t>2205</t>
  </si>
  <si>
    <t>kontroler pro hybrid cloud device management</t>
  </si>
  <si>
    <t>2206</t>
  </si>
  <si>
    <t>SFP SM</t>
  </si>
  <si>
    <t>2207</t>
  </si>
  <si>
    <t>UTP kabel cat 6</t>
  </si>
  <si>
    <t xml:space="preserve">m     </t>
  </si>
  <si>
    <t>DTGM Příloha k technické zprávě -  konektivita : 700</t>
  </si>
  <si>
    <t>22071</t>
  </si>
  <si>
    <t>Lišty do třídy vč. práce</t>
  </si>
  <si>
    <t>DTGM Příloha k technické zprávě -  konektivita : 130</t>
  </si>
  <si>
    <t>2208</t>
  </si>
  <si>
    <t>Keystone patch kabel</t>
  </si>
  <si>
    <t>DTGM Příloha k technické zprávě -  konektivita : 40</t>
  </si>
  <si>
    <t>2209</t>
  </si>
  <si>
    <t xml:space="preserve">Datový rack 19"  stojanový rozvaděč 42U </t>
  </si>
  <si>
    <t>2210</t>
  </si>
  <si>
    <t>Patchpanely 19"</t>
  </si>
  <si>
    <t>2211</t>
  </si>
  <si>
    <t>Server centrální</t>
  </si>
  <si>
    <t>22111</t>
  </si>
  <si>
    <t xml:space="preserve">SW Windows Server 2016 </t>
  </si>
  <si>
    <t>Ostatní elekroinstalační mat. včetne zásuvek</t>
  </si>
  <si>
    <t>POL1_9</t>
  </si>
  <si>
    <t>2212</t>
  </si>
  <si>
    <t>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</si>
</sst>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seu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B41" sqref="A41:XFD4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0"/>
      <c r="E11" s="120"/>
      <c r="F11" s="120"/>
      <c r="G11" s="120"/>
      <c r="H11" s="27" t="s">
        <v>42</v>
      </c>
      <c r="I11" s="124"/>
      <c r="J11" s="10"/>
    </row>
    <row r="12" spans="1:15" ht="15.75" customHeight="1" x14ac:dyDescent="0.2">
      <c r="A12" s="3"/>
      <c r="B12" s="41"/>
      <c r="C12" s="25"/>
      <c r="D12" s="121"/>
      <c r="E12" s="121"/>
      <c r="F12" s="121"/>
      <c r="G12" s="121"/>
      <c r="H12" s="27" t="s">
        <v>36</v>
      </c>
      <c r="I12" s="124"/>
      <c r="J12" s="10"/>
    </row>
    <row r="13" spans="1:15" ht="15.75" customHeight="1" x14ac:dyDescent="0.2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7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SUMIF(F51:F52,A16,I51:I52)+SUMIF(F51:F52,"PSU",I51:I52)</f>
        <v>0</v>
      </c>
      <c r="J16" s="88"/>
    </row>
    <row r="17" spans="1:10" ht="23.25" customHeight="1" x14ac:dyDescent="0.2">
      <c r="A17" s="187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SUMIF(F51:F52,A17,I51:I52)</f>
        <v>0</v>
      </c>
      <c r="J17" s="88"/>
    </row>
    <row r="18" spans="1:10" ht="23.25" customHeight="1" x14ac:dyDescent="0.2">
      <c r="A18" s="187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SUMIF(F51:F52,A18,I51:I52)</f>
        <v>0</v>
      </c>
      <c r="J18" s="88"/>
    </row>
    <row r="19" spans="1:10" ht="23.25" customHeight="1" x14ac:dyDescent="0.2">
      <c r="A19" s="187" t="s">
        <v>62</v>
      </c>
      <c r="B19" s="57" t="s">
        <v>29</v>
      </c>
      <c r="C19" s="58"/>
      <c r="D19" s="59"/>
      <c r="E19" s="86"/>
      <c r="F19" s="87"/>
      <c r="G19" s="86"/>
      <c r="H19" s="87"/>
      <c r="I19" s="86">
        <f>SUMIF(F51:F52,A19,I51:I52)</f>
        <v>0</v>
      </c>
      <c r="J19" s="88"/>
    </row>
    <row r="20" spans="1:10" ht="23.25" customHeight="1" x14ac:dyDescent="0.2">
      <c r="A20" s="187" t="s">
        <v>63</v>
      </c>
      <c r="B20" s="57" t="s">
        <v>30</v>
      </c>
      <c r="C20" s="58"/>
      <c r="D20" s="59"/>
      <c r="E20" s="86"/>
      <c r="F20" s="87"/>
      <c r="G20" s="86"/>
      <c r="H20" s="87"/>
      <c r="I20" s="86">
        <f>SUMIF(F51:F52,A20,I51:I52)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0" t="s">
        <v>25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37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55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43208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17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39</v>
      </c>
      <c r="B38" s="133" t="s">
        <v>18</v>
      </c>
      <c r="C38" s="134" t="s">
        <v>6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19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45</v>
      </c>
      <c r="C39" s="140"/>
      <c r="D39" s="141"/>
      <c r="E39" s="141"/>
      <c r="F39" s="142">
        <f>'03 05.3 Pol'!AD52+'03 06.3 Pol'!AD31+'03 09 Pol'!AD42</f>
        <v>0</v>
      </c>
      <c r="G39" s="143">
        <f>'03 05.3 Pol'!AE52+'03 06.3 Pol'!AE31+'03 09 Pol'!AE42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46</v>
      </c>
      <c r="C40" s="147" t="s">
        <v>47</v>
      </c>
      <c r="D40" s="148"/>
      <c r="E40" s="148"/>
      <c r="F40" s="149">
        <f>'03 05.3 Pol'!AD52+'03 06.3 Pol'!AD31+'03 09 Pol'!AD42</f>
        <v>0</v>
      </c>
      <c r="G40" s="150">
        <f>'03 05.3 Pol'!AE52+'03 06.3 Pol'!AE31+'03 09 Pol'!AE42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41.25" customHeight="1" x14ac:dyDescent="0.2">
      <c r="A41" s="129">
        <v>3</v>
      </c>
      <c r="B41" s="152" t="s">
        <v>48</v>
      </c>
      <c r="C41" s="141" t="s">
        <v>49</v>
      </c>
      <c r="D41" s="141"/>
      <c r="E41" s="141"/>
      <c r="F41" s="153">
        <f>'03 05.3 Pol'!AD52</f>
        <v>0</v>
      </c>
      <c r="G41" s="144">
        <f>'03 05.3 Pol'!AE52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41.25" customHeight="1" x14ac:dyDescent="0.2">
      <c r="A42" s="129">
        <v>3</v>
      </c>
      <c r="B42" s="152" t="s">
        <v>50</v>
      </c>
      <c r="C42" s="141" t="s">
        <v>51</v>
      </c>
      <c r="D42" s="141"/>
      <c r="E42" s="141"/>
      <c r="F42" s="153">
        <f>'03 06.3 Pol'!AD31</f>
        <v>0</v>
      </c>
      <c r="G42" s="144">
        <f>'03 06.3 Pol'!AE31</f>
        <v>0</v>
      </c>
      <c r="H42" s="144">
        <f>(F42*SazbaDPH1/100)+(G42*SazbaDPH2/100)</f>
        <v>0</v>
      </c>
      <c r="I42" s="144">
        <f>F42+G42+H42</f>
        <v>0</v>
      </c>
      <c r="J42" s="145" t="str">
        <f>IF(CenaCelkemVypocet=0,"",I42/CenaCelkemVypocet*100)</f>
        <v/>
      </c>
    </row>
    <row r="43" spans="1:10" ht="25.5" customHeight="1" x14ac:dyDescent="0.2">
      <c r="A43" s="129">
        <v>3</v>
      </c>
      <c r="B43" s="152" t="s">
        <v>52</v>
      </c>
      <c r="C43" s="140" t="s">
        <v>53</v>
      </c>
      <c r="D43" s="141"/>
      <c r="E43" s="141"/>
      <c r="F43" s="153">
        <f>'03 09 Pol'!AD42</f>
        <v>0</v>
      </c>
      <c r="G43" s="144">
        <f>'03 09 Pol'!AE42</f>
        <v>0</v>
      </c>
      <c r="H43" s="144">
        <f>(F43*SazbaDPH1/100)+(G43*SazbaDPH2/100)</f>
        <v>0</v>
      </c>
      <c r="I43" s="144">
        <f>F43+G43+H43</f>
        <v>0</v>
      </c>
      <c r="J43" s="145" t="str">
        <f>IF(CenaCelkemVypocet=0,"",I43/CenaCelkemVypocet*100)</f>
        <v/>
      </c>
    </row>
    <row r="44" spans="1:10" ht="25.5" customHeight="1" x14ac:dyDescent="0.2">
      <c r="A44" s="129"/>
      <c r="B44" s="154" t="s">
        <v>54</v>
      </c>
      <c r="C44" s="155"/>
      <c r="D44" s="155"/>
      <c r="E44" s="156"/>
      <c r="F44" s="157">
        <f>SUMIF(A39:A43,"=1",F39:F43)</f>
        <v>0</v>
      </c>
      <c r="G44" s="158">
        <f>SUMIF(A39:A43,"=1",G39:G43)</f>
        <v>0</v>
      </c>
      <c r="H44" s="158">
        <f>SUMIF(A39:A43,"=1",H39:H43)</f>
        <v>0</v>
      </c>
      <c r="I44" s="158">
        <f>SUMIF(A39:A43,"=1",I39:I43)</f>
        <v>0</v>
      </c>
      <c r="J44" s="159">
        <f>SUMIF(A39:A43,"=1",J39:J43)</f>
        <v>0</v>
      </c>
    </row>
    <row r="48" spans="1:10" ht="15.75" x14ac:dyDescent="0.25">
      <c r="B48" s="169" t="s">
        <v>56</v>
      </c>
    </row>
    <row r="50" spans="1:10" ht="25.5" customHeight="1" x14ac:dyDescent="0.2">
      <c r="A50" s="170"/>
      <c r="B50" s="173" t="s">
        <v>18</v>
      </c>
      <c r="C50" s="173" t="s">
        <v>6</v>
      </c>
      <c r="D50" s="174"/>
      <c r="E50" s="174"/>
      <c r="F50" s="175" t="s">
        <v>57</v>
      </c>
      <c r="G50" s="175"/>
      <c r="H50" s="175"/>
      <c r="I50" s="175" t="s">
        <v>31</v>
      </c>
      <c r="J50" s="175" t="s">
        <v>0</v>
      </c>
    </row>
    <row r="51" spans="1:10" ht="25.5" customHeight="1" x14ac:dyDescent="0.2">
      <c r="A51" s="171"/>
      <c r="B51" s="176" t="s">
        <v>58</v>
      </c>
      <c r="C51" s="177" t="s">
        <v>59</v>
      </c>
      <c r="D51" s="178"/>
      <c r="E51" s="178"/>
      <c r="F51" s="183" t="s">
        <v>27</v>
      </c>
      <c r="G51" s="184"/>
      <c r="H51" s="184"/>
      <c r="I51" s="184">
        <f>'03 05.3 Pol'!G8+'03 06.3 Pol'!G8</f>
        <v>0</v>
      </c>
      <c r="J51" s="181" t="str">
        <f>IF(I53=0,"",I51/I53*100)</f>
        <v/>
      </c>
    </row>
    <row r="52" spans="1:10" ht="25.5" customHeight="1" x14ac:dyDescent="0.2">
      <c r="A52" s="171"/>
      <c r="B52" s="176" t="s">
        <v>60</v>
      </c>
      <c r="C52" s="177" t="s">
        <v>61</v>
      </c>
      <c r="D52" s="178"/>
      <c r="E52" s="178"/>
      <c r="F52" s="183" t="s">
        <v>28</v>
      </c>
      <c r="G52" s="184"/>
      <c r="H52" s="184"/>
      <c r="I52" s="184">
        <f>'03 09 Pol'!G8</f>
        <v>0</v>
      </c>
      <c r="J52" s="181" t="str">
        <f>IF(I53=0,"",I52/I53*100)</f>
        <v/>
      </c>
    </row>
    <row r="53" spans="1:10" ht="25.5" customHeight="1" x14ac:dyDescent="0.2">
      <c r="A53" s="172"/>
      <c r="B53" s="179" t="s">
        <v>1</v>
      </c>
      <c r="C53" s="179"/>
      <c r="D53" s="180"/>
      <c r="E53" s="180"/>
      <c r="F53" s="185"/>
      <c r="G53" s="186"/>
      <c r="H53" s="186"/>
      <c r="I53" s="186">
        <f>SUM(I51:I52)</f>
        <v>0</v>
      </c>
      <c r="J53" s="182">
        <f>SUM(J51:J52)</f>
        <v>0</v>
      </c>
    </row>
    <row r="54" spans="1:10" x14ac:dyDescent="0.2">
      <c r="F54" s="127"/>
      <c r="G54" s="126"/>
      <c r="H54" s="127"/>
      <c r="I54" s="126"/>
      <c r="J54" s="128"/>
    </row>
    <row r="55" spans="1:10" x14ac:dyDescent="0.2">
      <c r="F55" s="127"/>
      <c r="G55" s="126"/>
      <c r="H55" s="127"/>
      <c r="I55" s="126"/>
      <c r="J55" s="128"/>
    </row>
    <row r="56" spans="1:10" x14ac:dyDescent="0.2">
      <c r="F56" s="127"/>
      <c r="G56" s="126"/>
      <c r="H56" s="127"/>
      <c r="I56" s="126"/>
      <c r="J56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44:E44"/>
    <mergeCell ref="C51:E51"/>
    <mergeCell ref="C52:E52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401F2-75B7-41B2-86C1-E341A884E967}">
  <sheetPr>
    <outlinePr summaryBelow="0"/>
  </sheetPr>
  <dimension ref="A1:BG5000"/>
  <sheetViews>
    <sheetView workbookViewId="0">
      <pane ySplit="7" topLeftCell="A8" activePane="bottomLeft" state="frozen"/>
      <selection pane="bottomLeft" activeCell="T1" sqref="T1:T104857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F1" t="s">
        <v>64</v>
      </c>
    </row>
    <row r="2" spans="1:59" ht="24.95" customHeight="1" x14ac:dyDescent="0.2">
      <c r="A2" s="190" t="s">
        <v>8</v>
      </c>
      <c r="B2" s="77" t="s">
        <v>43</v>
      </c>
      <c r="C2" s="193" t="s">
        <v>44</v>
      </c>
      <c r="D2" s="191"/>
      <c r="E2" s="191"/>
      <c r="F2" s="191"/>
      <c r="G2" s="192"/>
      <c r="AF2" t="s">
        <v>65</v>
      </c>
    </row>
    <row r="3" spans="1:59" ht="24.95" customHeight="1" x14ac:dyDescent="0.2">
      <c r="A3" s="190" t="s">
        <v>9</v>
      </c>
      <c r="B3" s="77" t="s">
        <v>46</v>
      </c>
      <c r="C3" s="193" t="s">
        <v>47</v>
      </c>
      <c r="D3" s="191"/>
      <c r="E3" s="191"/>
      <c r="F3" s="191"/>
      <c r="G3" s="192"/>
      <c r="AB3" s="125" t="s">
        <v>65</v>
      </c>
      <c r="AF3" t="s">
        <v>66</v>
      </c>
    </row>
    <row r="4" spans="1:59" ht="24.95" customHeight="1" x14ac:dyDescent="0.2">
      <c r="A4" s="194" t="s">
        <v>10</v>
      </c>
      <c r="B4" s="195" t="s">
        <v>48</v>
      </c>
      <c r="C4" s="196" t="s">
        <v>49</v>
      </c>
      <c r="D4" s="197"/>
      <c r="E4" s="197"/>
      <c r="F4" s="197"/>
      <c r="G4" s="198"/>
      <c r="AF4" t="s">
        <v>67</v>
      </c>
    </row>
    <row r="5" spans="1:59" x14ac:dyDescent="0.2">
      <c r="D5" s="188"/>
    </row>
    <row r="6" spans="1:59" ht="38.25" x14ac:dyDescent="0.2">
      <c r="A6" s="200" t="s">
        <v>68</v>
      </c>
      <c r="B6" s="202" t="s">
        <v>69</v>
      </c>
      <c r="C6" s="202" t="s">
        <v>70</v>
      </c>
      <c r="D6" s="201" t="s">
        <v>71</v>
      </c>
      <c r="E6" s="200" t="s">
        <v>72</v>
      </c>
      <c r="F6" s="199" t="s">
        <v>73</v>
      </c>
      <c r="G6" s="200" t="s">
        <v>31</v>
      </c>
      <c r="H6" s="203" t="s">
        <v>32</v>
      </c>
      <c r="I6" s="203" t="s">
        <v>74</v>
      </c>
      <c r="J6" s="203" t="s">
        <v>33</v>
      </c>
      <c r="K6" s="203" t="s">
        <v>75</v>
      </c>
      <c r="L6" s="203" t="s">
        <v>76</v>
      </c>
      <c r="M6" s="203" t="s">
        <v>77</v>
      </c>
      <c r="N6" s="203" t="s">
        <v>78</v>
      </c>
      <c r="O6" s="203" t="s">
        <v>79</v>
      </c>
      <c r="P6" s="203" t="s">
        <v>80</v>
      </c>
      <c r="Q6" s="203" t="s">
        <v>81</v>
      </c>
      <c r="R6" s="203" t="s">
        <v>82</v>
      </c>
      <c r="S6" s="203" t="s">
        <v>83</v>
      </c>
      <c r="T6" s="203" t="s">
        <v>84</v>
      </c>
      <c r="U6" s="203" t="s">
        <v>85</v>
      </c>
      <c r="V6" s="203" t="s">
        <v>86</v>
      </c>
    </row>
    <row r="7" spans="1:59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59" x14ac:dyDescent="0.2">
      <c r="A8" s="227" t="s">
        <v>87</v>
      </c>
      <c r="B8" s="228" t="s">
        <v>58</v>
      </c>
      <c r="C8" s="239" t="s">
        <v>59</v>
      </c>
      <c r="D8" s="229"/>
      <c r="E8" s="230"/>
      <c r="F8" s="231"/>
      <c r="G8" s="231">
        <f>SUMIF(AF9:AF50,"&lt;&gt;NOR",G9:G50)</f>
        <v>0</v>
      </c>
      <c r="H8" s="231"/>
      <c r="I8" s="231">
        <f>SUM(I9:I50)</f>
        <v>0</v>
      </c>
      <c r="J8" s="231"/>
      <c r="K8" s="231">
        <f>SUM(K9:K50)</f>
        <v>0</v>
      </c>
      <c r="L8" s="231"/>
      <c r="M8" s="231">
        <f>SUM(M9:M50)</f>
        <v>0</v>
      </c>
      <c r="N8" s="231"/>
      <c r="O8" s="231">
        <f>SUM(O9:O50)</f>
        <v>0</v>
      </c>
      <c r="P8" s="231"/>
      <c r="Q8" s="231">
        <f>SUM(Q9:Q50)</f>
        <v>0</v>
      </c>
      <c r="R8" s="231"/>
      <c r="S8" s="231"/>
      <c r="T8" s="226"/>
      <c r="U8" s="226">
        <f>SUM(U9:U50)</f>
        <v>0</v>
      </c>
      <c r="V8" s="226"/>
      <c r="AF8" t="s">
        <v>88</v>
      </c>
    </row>
    <row r="9" spans="1:59" ht="22.5" outlineLevel="1" x14ac:dyDescent="0.2">
      <c r="A9" s="232">
        <v>1</v>
      </c>
      <c r="B9" s="233" t="s">
        <v>89</v>
      </c>
      <c r="C9" s="240" t="s">
        <v>90</v>
      </c>
      <c r="D9" s="234" t="s">
        <v>91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92</v>
      </c>
      <c r="T9" s="223">
        <v>0</v>
      </c>
      <c r="U9" s="223">
        <f>ROUND(E9*T9,2)</f>
        <v>0</v>
      </c>
      <c r="V9" s="223"/>
      <c r="W9" s="204"/>
      <c r="X9" s="204"/>
      <c r="Y9" s="204"/>
      <c r="Z9" s="204"/>
      <c r="AA9" s="204"/>
      <c r="AB9" s="204"/>
      <c r="AC9" s="204"/>
      <c r="AD9" s="204"/>
      <c r="AE9" s="204"/>
      <c r="AF9" s="204" t="s">
        <v>93</v>
      </c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</row>
    <row r="10" spans="1:59" ht="22.5" outlineLevel="1" x14ac:dyDescent="0.2">
      <c r="A10" s="221"/>
      <c r="B10" s="222"/>
      <c r="C10" s="241" t="s">
        <v>94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04"/>
      <c r="X10" s="204"/>
      <c r="Y10" s="204"/>
      <c r="Z10" s="204"/>
      <c r="AA10" s="204"/>
      <c r="AB10" s="204"/>
      <c r="AC10" s="204"/>
      <c r="AD10" s="204"/>
      <c r="AE10" s="204"/>
      <c r="AF10" s="204" t="s">
        <v>95</v>
      </c>
      <c r="AG10" s="204">
        <v>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</row>
    <row r="11" spans="1:59" ht="22.5" outlineLevel="1" x14ac:dyDescent="0.2">
      <c r="A11" s="221"/>
      <c r="B11" s="222"/>
      <c r="C11" s="241" t="s">
        <v>96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04"/>
      <c r="X11" s="204"/>
      <c r="Y11" s="204"/>
      <c r="Z11" s="204"/>
      <c r="AA11" s="204"/>
      <c r="AB11" s="204"/>
      <c r="AC11" s="204"/>
      <c r="AD11" s="204"/>
      <c r="AE11" s="204"/>
      <c r="AF11" s="204" t="s">
        <v>95</v>
      </c>
      <c r="AG11" s="204">
        <v>0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</row>
    <row r="12" spans="1:59" ht="22.5" outlineLevel="1" x14ac:dyDescent="0.2">
      <c r="A12" s="232">
        <v>2</v>
      </c>
      <c r="B12" s="233" t="s">
        <v>97</v>
      </c>
      <c r="C12" s="240" t="s">
        <v>98</v>
      </c>
      <c r="D12" s="234" t="s">
        <v>91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/>
      <c r="S12" s="237" t="s">
        <v>92</v>
      </c>
      <c r="T12" s="223">
        <v>0</v>
      </c>
      <c r="U12" s="223">
        <f>ROUND(E12*T12,2)</f>
        <v>0</v>
      </c>
      <c r="V12" s="223"/>
      <c r="W12" s="204"/>
      <c r="X12" s="204"/>
      <c r="Y12" s="204"/>
      <c r="Z12" s="204"/>
      <c r="AA12" s="204"/>
      <c r="AB12" s="204"/>
      <c r="AC12" s="204"/>
      <c r="AD12" s="204"/>
      <c r="AE12" s="204"/>
      <c r="AF12" s="204" t="s">
        <v>93</v>
      </c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</row>
    <row r="13" spans="1:59" ht="22.5" outlineLevel="1" x14ac:dyDescent="0.2">
      <c r="A13" s="221"/>
      <c r="B13" s="222"/>
      <c r="C13" s="241" t="s">
        <v>94</v>
      </c>
      <c r="D13" s="224"/>
      <c r="E13" s="225">
        <v>1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04"/>
      <c r="X13" s="204"/>
      <c r="Y13" s="204"/>
      <c r="Z13" s="204"/>
      <c r="AA13" s="204"/>
      <c r="AB13" s="204"/>
      <c r="AC13" s="204"/>
      <c r="AD13" s="204"/>
      <c r="AE13" s="204"/>
      <c r="AF13" s="204" t="s">
        <v>95</v>
      </c>
      <c r="AG13" s="204">
        <v>0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</row>
    <row r="14" spans="1:59" ht="22.5" outlineLevel="1" x14ac:dyDescent="0.2">
      <c r="A14" s="221"/>
      <c r="B14" s="222"/>
      <c r="C14" s="241" t="s">
        <v>96</v>
      </c>
      <c r="D14" s="224"/>
      <c r="E14" s="225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04"/>
      <c r="X14" s="204"/>
      <c r="Y14" s="204"/>
      <c r="Z14" s="204"/>
      <c r="AA14" s="204"/>
      <c r="AB14" s="204"/>
      <c r="AC14" s="204"/>
      <c r="AD14" s="204"/>
      <c r="AE14" s="204"/>
      <c r="AF14" s="204" t="s">
        <v>95</v>
      </c>
      <c r="AG14" s="204">
        <v>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</row>
    <row r="15" spans="1:59" outlineLevel="1" x14ac:dyDescent="0.2">
      <c r="A15" s="232">
        <v>3</v>
      </c>
      <c r="B15" s="233" t="s">
        <v>99</v>
      </c>
      <c r="C15" s="240" t="s">
        <v>100</v>
      </c>
      <c r="D15" s="234" t="s">
        <v>91</v>
      </c>
      <c r="E15" s="235">
        <v>26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92</v>
      </c>
      <c r="T15" s="223">
        <v>0</v>
      </c>
      <c r="U15" s="223">
        <f>ROUND(E15*T15,2)</f>
        <v>0</v>
      </c>
      <c r="V15" s="223"/>
      <c r="W15" s="204"/>
      <c r="X15" s="204"/>
      <c r="Y15" s="204"/>
      <c r="Z15" s="204"/>
      <c r="AA15" s="204"/>
      <c r="AB15" s="204"/>
      <c r="AC15" s="204"/>
      <c r="AD15" s="204"/>
      <c r="AE15" s="204"/>
      <c r="AF15" s="204" t="s">
        <v>93</v>
      </c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</row>
    <row r="16" spans="1:59" ht="22.5" outlineLevel="1" x14ac:dyDescent="0.2">
      <c r="A16" s="221"/>
      <c r="B16" s="222"/>
      <c r="C16" s="241" t="s">
        <v>101</v>
      </c>
      <c r="D16" s="224"/>
      <c r="E16" s="225">
        <v>26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04"/>
      <c r="X16" s="204"/>
      <c r="Y16" s="204"/>
      <c r="Z16" s="204"/>
      <c r="AA16" s="204"/>
      <c r="AB16" s="204"/>
      <c r="AC16" s="204"/>
      <c r="AD16" s="204"/>
      <c r="AE16" s="204"/>
      <c r="AF16" s="204" t="s">
        <v>95</v>
      </c>
      <c r="AG16" s="204">
        <v>0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</row>
    <row r="17" spans="1:59" ht="22.5" outlineLevel="1" x14ac:dyDescent="0.2">
      <c r="A17" s="221"/>
      <c r="B17" s="222"/>
      <c r="C17" s="241" t="s">
        <v>96</v>
      </c>
      <c r="D17" s="224"/>
      <c r="E17" s="225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04"/>
      <c r="X17" s="204"/>
      <c r="Y17" s="204"/>
      <c r="Z17" s="204"/>
      <c r="AA17" s="204"/>
      <c r="AB17" s="204"/>
      <c r="AC17" s="204"/>
      <c r="AD17" s="204"/>
      <c r="AE17" s="204"/>
      <c r="AF17" s="204" t="s">
        <v>95</v>
      </c>
      <c r="AG17" s="204">
        <v>0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</row>
    <row r="18" spans="1:59" outlineLevel="1" x14ac:dyDescent="0.2">
      <c r="A18" s="232">
        <v>4</v>
      </c>
      <c r="B18" s="233" t="s">
        <v>102</v>
      </c>
      <c r="C18" s="240" t="s">
        <v>103</v>
      </c>
      <c r="D18" s="234" t="s">
        <v>91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92</v>
      </c>
      <c r="T18" s="223">
        <v>0</v>
      </c>
      <c r="U18" s="223">
        <f>ROUND(E18*T18,2)</f>
        <v>0</v>
      </c>
      <c r="V18" s="223"/>
      <c r="W18" s="204"/>
      <c r="X18" s="204"/>
      <c r="Y18" s="204"/>
      <c r="Z18" s="204"/>
      <c r="AA18" s="204"/>
      <c r="AB18" s="204"/>
      <c r="AC18" s="204"/>
      <c r="AD18" s="204"/>
      <c r="AE18" s="204"/>
      <c r="AF18" s="204" t="s">
        <v>93</v>
      </c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</row>
    <row r="19" spans="1:59" ht="22.5" outlineLevel="1" x14ac:dyDescent="0.2">
      <c r="A19" s="221"/>
      <c r="B19" s="222"/>
      <c r="C19" s="241" t="s">
        <v>94</v>
      </c>
      <c r="D19" s="224"/>
      <c r="E19" s="225">
        <v>1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04"/>
      <c r="X19" s="204"/>
      <c r="Y19" s="204"/>
      <c r="Z19" s="204"/>
      <c r="AA19" s="204"/>
      <c r="AB19" s="204"/>
      <c r="AC19" s="204"/>
      <c r="AD19" s="204"/>
      <c r="AE19" s="204"/>
      <c r="AF19" s="204" t="s">
        <v>95</v>
      </c>
      <c r="AG19" s="204">
        <v>0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</row>
    <row r="20" spans="1:59" ht="22.5" outlineLevel="1" x14ac:dyDescent="0.2">
      <c r="A20" s="221"/>
      <c r="B20" s="222"/>
      <c r="C20" s="241" t="s">
        <v>96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04"/>
      <c r="X20" s="204"/>
      <c r="Y20" s="204"/>
      <c r="Z20" s="204"/>
      <c r="AA20" s="204"/>
      <c r="AB20" s="204"/>
      <c r="AC20" s="204"/>
      <c r="AD20" s="204"/>
      <c r="AE20" s="204"/>
      <c r="AF20" s="204" t="s">
        <v>95</v>
      </c>
      <c r="AG20" s="204">
        <v>0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</row>
    <row r="21" spans="1:59" outlineLevel="1" x14ac:dyDescent="0.2">
      <c r="A21" s="232">
        <v>5</v>
      </c>
      <c r="B21" s="233" t="s">
        <v>104</v>
      </c>
      <c r="C21" s="240" t="s">
        <v>105</v>
      </c>
      <c r="D21" s="234" t="s">
        <v>91</v>
      </c>
      <c r="E21" s="235">
        <v>26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7">
        <v>0</v>
      </c>
      <c r="O21" s="237">
        <f>ROUND(E21*N21,2)</f>
        <v>0</v>
      </c>
      <c r="P21" s="237">
        <v>0</v>
      </c>
      <c r="Q21" s="237">
        <f>ROUND(E21*P21,2)</f>
        <v>0</v>
      </c>
      <c r="R21" s="237"/>
      <c r="S21" s="237" t="s">
        <v>92</v>
      </c>
      <c r="T21" s="223">
        <v>0</v>
      </c>
      <c r="U21" s="223">
        <f>ROUND(E21*T21,2)</f>
        <v>0</v>
      </c>
      <c r="V21" s="223"/>
      <c r="W21" s="204"/>
      <c r="X21" s="204"/>
      <c r="Y21" s="204"/>
      <c r="Z21" s="204"/>
      <c r="AA21" s="204"/>
      <c r="AB21" s="204"/>
      <c r="AC21" s="204"/>
      <c r="AD21" s="204"/>
      <c r="AE21" s="204"/>
      <c r="AF21" s="204" t="s">
        <v>93</v>
      </c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</row>
    <row r="22" spans="1:59" ht="22.5" outlineLevel="1" x14ac:dyDescent="0.2">
      <c r="A22" s="221"/>
      <c r="B22" s="222"/>
      <c r="C22" s="241" t="s">
        <v>101</v>
      </c>
      <c r="D22" s="224"/>
      <c r="E22" s="225">
        <v>26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04"/>
      <c r="X22" s="204"/>
      <c r="Y22" s="204"/>
      <c r="Z22" s="204"/>
      <c r="AA22" s="204"/>
      <c r="AB22" s="204"/>
      <c r="AC22" s="204"/>
      <c r="AD22" s="204"/>
      <c r="AE22" s="204"/>
      <c r="AF22" s="204" t="s">
        <v>95</v>
      </c>
      <c r="AG22" s="204">
        <v>0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</row>
    <row r="23" spans="1:59" ht="22.5" outlineLevel="1" x14ac:dyDescent="0.2">
      <c r="A23" s="221"/>
      <c r="B23" s="222"/>
      <c r="C23" s="241" t="s">
        <v>96</v>
      </c>
      <c r="D23" s="224"/>
      <c r="E23" s="225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04"/>
      <c r="X23" s="204"/>
      <c r="Y23" s="204"/>
      <c r="Z23" s="204"/>
      <c r="AA23" s="204"/>
      <c r="AB23" s="204"/>
      <c r="AC23" s="204"/>
      <c r="AD23" s="204"/>
      <c r="AE23" s="204"/>
      <c r="AF23" s="204" t="s">
        <v>95</v>
      </c>
      <c r="AG23" s="204">
        <v>0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</row>
    <row r="24" spans="1:59" outlineLevel="1" x14ac:dyDescent="0.2">
      <c r="A24" s="232">
        <v>6</v>
      </c>
      <c r="B24" s="233" t="s">
        <v>106</v>
      </c>
      <c r="C24" s="240" t="s">
        <v>107</v>
      </c>
      <c r="D24" s="234" t="s">
        <v>91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7"/>
      <c r="S24" s="237" t="s">
        <v>92</v>
      </c>
      <c r="T24" s="223">
        <v>0</v>
      </c>
      <c r="U24" s="223">
        <f>ROUND(E24*T24,2)</f>
        <v>0</v>
      </c>
      <c r="V24" s="223"/>
      <c r="W24" s="204"/>
      <c r="X24" s="204"/>
      <c r="Y24" s="204"/>
      <c r="Z24" s="204"/>
      <c r="AA24" s="204"/>
      <c r="AB24" s="204"/>
      <c r="AC24" s="204"/>
      <c r="AD24" s="204"/>
      <c r="AE24" s="204"/>
      <c r="AF24" s="204" t="s">
        <v>93</v>
      </c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</row>
    <row r="25" spans="1:59" ht="22.5" outlineLevel="1" x14ac:dyDescent="0.2">
      <c r="A25" s="221"/>
      <c r="B25" s="222"/>
      <c r="C25" s="241" t="s">
        <v>94</v>
      </c>
      <c r="D25" s="224"/>
      <c r="E25" s="225">
        <v>1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04"/>
      <c r="X25" s="204"/>
      <c r="Y25" s="204"/>
      <c r="Z25" s="204"/>
      <c r="AA25" s="204"/>
      <c r="AB25" s="204"/>
      <c r="AC25" s="204"/>
      <c r="AD25" s="204"/>
      <c r="AE25" s="204"/>
      <c r="AF25" s="204" t="s">
        <v>95</v>
      </c>
      <c r="AG25" s="204">
        <v>0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</row>
    <row r="26" spans="1:59" ht="22.5" outlineLevel="1" x14ac:dyDescent="0.2">
      <c r="A26" s="221"/>
      <c r="B26" s="222"/>
      <c r="C26" s="241" t="s">
        <v>96</v>
      </c>
      <c r="D26" s="224"/>
      <c r="E26" s="225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04"/>
      <c r="X26" s="204"/>
      <c r="Y26" s="204"/>
      <c r="Z26" s="204"/>
      <c r="AA26" s="204"/>
      <c r="AB26" s="204"/>
      <c r="AC26" s="204"/>
      <c r="AD26" s="204"/>
      <c r="AE26" s="204"/>
      <c r="AF26" s="204" t="s">
        <v>95</v>
      </c>
      <c r="AG26" s="204">
        <v>0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</row>
    <row r="27" spans="1:59" outlineLevel="1" x14ac:dyDescent="0.2">
      <c r="A27" s="232">
        <v>7</v>
      </c>
      <c r="B27" s="233" t="s">
        <v>108</v>
      </c>
      <c r="C27" s="240" t="s">
        <v>109</v>
      </c>
      <c r="D27" s="234" t="s">
        <v>91</v>
      </c>
      <c r="E27" s="235">
        <v>5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92</v>
      </c>
      <c r="T27" s="223">
        <v>0</v>
      </c>
      <c r="U27" s="223">
        <f>ROUND(E27*T27,2)</f>
        <v>0</v>
      </c>
      <c r="V27" s="223"/>
      <c r="W27" s="204"/>
      <c r="X27" s="204"/>
      <c r="Y27" s="204"/>
      <c r="Z27" s="204"/>
      <c r="AA27" s="204"/>
      <c r="AB27" s="204"/>
      <c r="AC27" s="204"/>
      <c r="AD27" s="204"/>
      <c r="AE27" s="204"/>
      <c r="AF27" s="204" t="s">
        <v>93</v>
      </c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</row>
    <row r="28" spans="1:59" ht="22.5" outlineLevel="1" x14ac:dyDescent="0.2">
      <c r="A28" s="221"/>
      <c r="B28" s="222"/>
      <c r="C28" s="241" t="s">
        <v>110</v>
      </c>
      <c r="D28" s="224"/>
      <c r="E28" s="225">
        <v>5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04"/>
      <c r="X28" s="204"/>
      <c r="Y28" s="204"/>
      <c r="Z28" s="204"/>
      <c r="AA28" s="204"/>
      <c r="AB28" s="204"/>
      <c r="AC28" s="204"/>
      <c r="AD28" s="204"/>
      <c r="AE28" s="204"/>
      <c r="AF28" s="204" t="s">
        <v>95</v>
      </c>
      <c r="AG28" s="204">
        <v>0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</row>
    <row r="29" spans="1:59" ht="22.5" outlineLevel="1" x14ac:dyDescent="0.2">
      <c r="A29" s="221"/>
      <c r="B29" s="222"/>
      <c r="C29" s="241" t="s">
        <v>96</v>
      </c>
      <c r="D29" s="224"/>
      <c r="E29" s="225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04"/>
      <c r="X29" s="204"/>
      <c r="Y29" s="204"/>
      <c r="Z29" s="204"/>
      <c r="AA29" s="204"/>
      <c r="AB29" s="204"/>
      <c r="AC29" s="204"/>
      <c r="AD29" s="204"/>
      <c r="AE29" s="204"/>
      <c r="AF29" s="204" t="s">
        <v>95</v>
      </c>
      <c r="AG29" s="204">
        <v>0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</row>
    <row r="30" spans="1:59" outlineLevel="1" x14ac:dyDescent="0.2">
      <c r="A30" s="232">
        <v>8</v>
      </c>
      <c r="B30" s="233" t="s">
        <v>111</v>
      </c>
      <c r="C30" s="240" t="s">
        <v>112</v>
      </c>
      <c r="D30" s="234" t="s">
        <v>91</v>
      </c>
      <c r="E30" s="235">
        <v>1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7"/>
      <c r="S30" s="237" t="s">
        <v>92</v>
      </c>
      <c r="T30" s="223">
        <v>0</v>
      </c>
      <c r="U30" s="223">
        <f>ROUND(E30*T30,2)</f>
        <v>0</v>
      </c>
      <c r="V30" s="223"/>
      <c r="W30" s="204"/>
      <c r="X30" s="204"/>
      <c r="Y30" s="204"/>
      <c r="Z30" s="204"/>
      <c r="AA30" s="204"/>
      <c r="AB30" s="204"/>
      <c r="AC30" s="204"/>
      <c r="AD30" s="204"/>
      <c r="AE30" s="204"/>
      <c r="AF30" s="204" t="s">
        <v>93</v>
      </c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</row>
    <row r="31" spans="1:59" ht="22.5" outlineLevel="1" x14ac:dyDescent="0.2">
      <c r="A31" s="221"/>
      <c r="B31" s="222"/>
      <c r="C31" s="241" t="s">
        <v>94</v>
      </c>
      <c r="D31" s="224"/>
      <c r="E31" s="225">
        <v>1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04"/>
      <c r="X31" s="204"/>
      <c r="Y31" s="204"/>
      <c r="Z31" s="204"/>
      <c r="AA31" s="204"/>
      <c r="AB31" s="204"/>
      <c r="AC31" s="204"/>
      <c r="AD31" s="204"/>
      <c r="AE31" s="204"/>
      <c r="AF31" s="204" t="s">
        <v>95</v>
      </c>
      <c r="AG31" s="204">
        <v>0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</row>
    <row r="32" spans="1:59" ht="22.5" outlineLevel="1" x14ac:dyDescent="0.2">
      <c r="A32" s="221"/>
      <c r="B32" s="222"/>
      <c r="C32" s="241" t="s">
        <v>96</v>
      </c>
      <c r="D32" s="224"/>
      <c r="E32" s="225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04"/>
      <c r="X32" s="204"/>
      <c r="Y32" s="204"/>
      <c r="Z32" s="204"/>
      <c r="AA32" s="204"/>
      <c r="AB32" s="204"/>
      <c r="AC32" s="204"/>
      <c r="AD32" s="204"/>
      <c r="AE32" s="204"/>
      <c r="AF32" s="204" t="s">
        <v>95</v>
      </c>
      <c r="AG32" s="204">
        <v>0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</row>
    <row r="33" spans="1:59" outlineLevel="1" x14ac:dyDescent="0.2">
      <c r="A33" s="232">
        <v>9</v>
      </c>
      <c r="B33" s="233" t="s">
        <v>113</v>
      </c>
      <c r="C33" s="240" t="s">
        <v>114</v>
      </c>
      <c r="D33" s="234" t="s">
        <v>91</v>
      </c>
      <c r="E33" s="235">
        <v>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7"/>
      <c r="S33" s="237" t="s">
        <v>92</v>
      </c>
      <c r="T33" s="223">
        <v>0</v>
      </c>
      <c r="U33" s="223">
        <f>ROUND(E33*T33,2)</f>
        <v>0</v>
      </c>
      <c r="V33" s="223"/>
      <c r="W33" s="204"/>
      <c r="X33" s="204"/>
      <c r="Y33" s="204"/>
      <c r="Z33" s="204"/>
      <c r="AA33" s="204"/>
      <c r="AB33" s="204"/>
      <c r="AC33" s="204"/>
      <c r="AD33" s="204"/>
      <c r="AE33" s="204"/>
      <c r="AF33" s="204" t="s">
        <v>93</v>
      </c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</row>
    <row r="34" spans="1:59" ht="22.5" outlineLevel="1" x14ac:dyDescent="0.2">
      <c r="A34" s="221"/>
      <c r="B34" s="222"/>
      <c r="C34" s="241" t="s">
        <v>94</v>
      </c>
      <c r="D34" s="224"/>
      <c r="E34" s="225">
        <v>1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04"/>
      <c r="X34" s="204"/>
      <c r="Y34" s="204"/>
      <c r="Z34" s="204"/>
      <c r="AA34" s="204"/>
      <c r="AB34" s="204"/>
      <c r="AC34" s="204"/>
      <c r="AD34" s="204"/>
      <c r="AE34" s="204"/>
      <c r="AF34" s="204" t="s">
        <v>95</v>
      </c>
      <c r="AG34" s="204">
        <v>0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</row>
    <row r="35" spans="1:59" ht="22.5" outlineLevel="1" x14ac:dyDescent="0.2">
      <c r="A35" s="221"/>
      <c r="B35" s="222"/>
      <c r="C35" s="241" t="s">
        <v>96</v>
      </c>
      <c r="D35" s="224"/>
      <c r="E35" s="225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04"/>
      <c r="X35" s="204"/>
      <c r="Y35" s="204"/>
      <c r="Z35" s="204"/>
      <c r="AA35" s="204"/>
      <c r="AB35" s="204"/>
      <c r="AC35" s="204"/>
      <c r="AD35" s="204"/>
      <c r="AE35" s="204"/>
      <c r="AF35" s="204" t="s">
        <v>95</v>
      </c>
      <c r="AG35" s="204">
        <v>0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</row>
    <row r="36" spans="1:59" outlineLevel="1" x14ac:dyDescent="0.2">
      <c r="A36" s="232">
        <v>10</v>
      </c>
      <c r="B36" s="233" t="s">
        <v>115</v>
      </c>
      <c r="C36" s="240" t="s">
        <v>116</v>
      </c>
      <c r="D36" s="234" t="s">
        <v>91</v>
      </c>
      <c r="E36" s="235">
        <v>1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7"/>
      <c r="S36" s="237" t="s">
        <v>92</v>
      </c>
      <c r="T36" s="223">
        <v>0</v>
      </c>
      <c r="U36" s="223">
        <f>ROUND(E36*T36,2)</f>
        <v>0</v>
      </c>
      <c r="V36" s="223"/>
      <c r="W36" s="204"/>
      <c r="X36" s="204"/>
      <c r="Y36" s="204"/>
      <c r="Z36" s="204"/>
      <c r="AA36" s="204"/>
      <c r="AB36" s="204"/>
      <c r="AC36" s="204"/>
      <c r="AD36" s="204"/>
      <c r="AE36" s="204"/>
      <c r="AF36" s="204" t="s">
        <v>93</v>
      </c>
      <c r="AG36" s="204"/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</row>
    <row r="37" spans="1:59" ht="22.5" outlineLevel="1" x14ac:dyDescent="0.2">
      <c r="A37" s="221"/>
      <c r="B37" s="222"/>
      <c r="C37" s="241" t="s">
        <v>94</v>
      </c>
      <c r="D37" s="224"/>
      <c r="E37" s="225">
        <v>1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04"/>
      <c r="X37" s="204"/>
      <c r="Y37" s="204"/>
      <c r="Z37" s="204"/>
      <c r="AA37" s="204"/>
      <c r="AB37" s="204"/>
      <c r="AC37" s="204"/>
      <c r="AD37" s="204"/>
      <c r="AE37" s="204"/>
      <c r="AF37" s="204" t="s">
        <v>95</v>
      </c>
      <c r="AG37" s="204">
        <v>0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</row>
    <row r="38" spans="1:59" ht="22.5" outlineLevel="1" x14ac:dyDescent="0.2">
      <c r="A38" s="221"/>
      <c r="B38" s="222"/>
      <c r="C38" s="241" t="s">
        <v>96</v>
      </c>
      <c r="D38" s="224"/>
      <c r="E38" s="225"/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04"/>
      <c r="X38" s="204"/>
      <c r="Y38" s="204"/>
      <c r="Z38" s="204"/>
      <c r="AA38" s="204"/>
      <c r="AB38" s="204"/>
      <c r="AC38" s="204"/>
      <c r="AD38" s="204"/>
      <c r="AE38" s="204"/>
      <c r="AF38" s="204" t="s">
        <v>95</v>
      </c>
      <c r="AG38" s="204">
        <v>0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</row>
    <row r="39" spans="1:59" outlineLevel="1" x14ac:dyDescent="0.2">
      <c r="A39" s="232">
        <v>11</v>
      </c>
      <c r="B39" s="233" t="s">
        <v>117</v>
      </c>
      <c r="C39" s="240" t="s">
        <v>118</v>
      </c>
      <c r="D39" s="234" t="s">
        <v>119</v>
      </c>
      <c r="E39" s="235">
        <v>1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7"/>
      <c r="S39" s="237" t="s">
        <v>92</v>
      </c>
      <c r="T39" s="223">
        <v>0</v>
      </c>
      <c r="U39" s="223">
        <f>ROUND(E39*T39,2)</f>
        <v>0</v>
      </c>
      <c r="V39" s="223"/>
      <c r="W39" s="204"/>
      <c r="X39" s="204"/>
      <c r="Y39" s="204"/>
      <c r="Z39" s="204"/>
      <c r="AA39" s="204"/>
      <c r="AB39" s="204"/>
      <c r="AC39" s="204"/>
      <c r="AD39" s="204"/>
      <c r="AE39" s="204"/>
      <c r="AF39" s="204" t="s">
        <v>93</v>
      </c>
      <c r="AG39" s="204"/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</row>
    <row r="40" spans="1:59" ht="22.5" outlineLevel="1" x14ac:dyDescent="0.2">
      <c r="A40" s="221"/>
      <c r="B40" s="222"/>
      <c r="C40" s="241" t="s">
        <v>94</v>
      </c>
      <c r="D40" s="224"/>
      <c r="E40" s="225">
        <v>1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04"/>
      <c r="X40" s="204"/>
      <c r="Y40" s="204"/>
      <c r="Z40" s="204"/>
      <c r="AA40" s="204"/>
      <c r="AB40" s="204"/>
      <c r="AC40" s="204"/>
      <c r="AD40" s="204"/>
      <c r="AE40" s="204"/>
      <c r="AF40" s="204" t="s">
        <v>95</v>
      </c>
      <c r="AG40" s="204">
        <v>0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</row>
    <row r="41" spans="1:59" ht="22.5" outlineLevel="1" x14ac:dyDescent="0.2">
      <c r="A41" s="221"/>
      <c r="B41" s="222"/>
      <c r="C41" s="241" t="s">
        <v>96</v>
      </c>
      <c r="D41" s="224"/>
      <c r="E41" s="225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04"/>
      <c r="X41" s="204"/>
      <c r="Y41" s="204"/>
      <c r="Z41" s="204"/>
      <c r="AA41" s="204"/>
      <c r="AB41" s="204"/>
      <c r="AC41" s="204"/>
      <c r="AD41" s="204"/>
      <c r="AE41" s="204"/>
      <c r="AF41" s="204" t="s">
        <v>95</v>
      </c>
      <c r="AG41" s="204">
        <v>0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</row>
    <row r="42" spans="1:59" outlineLevel="1" x14ac:dyDescent="0.2">
      <c r="A42" s="232">
        <v>12</v>
      </c>
      <c r="B42" s="233" t="s">
        <v>120</v>
      </c>
      <c r="C42" s="240" t="s">
        <v>121</v>
      </c>
      <c r="D42" s="234" t="s">
        <v>91</v>
      </c>
      <c r="E42" s="235">
        <v>1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/>
      <c r="S42" s="237" t="s">
        <v>92</v>
      </c>
      <c r="T42" s="223">
        <v>0</v>
      </c>
      <c r="U42" s="223">
        <f>ROUND(E42*T42,2)</f>
        <v>0</v>
      </c>
      <c r="V42" s="223"/>
      <c r="W42" s="204"/>
      <c r="X42" s="204"/>
      <c r="Y42" s="204"/>
      <c r="Z42" s="204"/>
      <c r="AA42" s="204"/>
      <c r="AB42" s="204"/>
      <c r="AC42" s="204"/>
      <c r="AD42" s="204"/>
      <c r="AE42" s="204"/>
      <c r="AF42" s="204" t="s">
        <v>93</v>
      </c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</row>
    <row r="43" spans="1:59" ht="22.5" outlineLevel="1" x14ac:dyDescent="0.2">
      <c r="A43" s="221"/>
      <c r="B43" s="222"/>
      <c r="C43" s="241" t="s">
        <v>94</v>
      </c>
      <c r="D43" s="224"/>
      <c r="E43" s="225">
        <v>1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04"/>
      <c r="X43" s="204"/>
      <c r="Y43" s="204"/>
      <c r="Z43" s="204"/>
      <c r="AA43" s="204"/>
      <c r="AB43" s="204"/>
      <c r="AC43" s="204"/>
      <c r="AD43" s="204"/>
      <c r="AE43" s="204"/>
      <c r="AF43" s="204" t="s">
        <v>95</v>
      </c>
      <c r="AG43" s="204">
        <v>0</v>
      </c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</row>
    <row r="44" spans="1:59" ht="22.5" outlineLevel="1" x14ac:dyDescent="0.2">
      <c r="A44" s="221"/>
      <c r="B44" s="222"/>
      <c r="C44" s="241" t="s">
        <v>96</v>
      </c>
      <c r="D44" s="224"/>
      <c r="E44" s="225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04"/>
      <c r="X44" s="204"/>
      <c r="Y44" s="204"/>
      <c r="Z44" s="204"/>
      <c r="AA44" s="204"/>
      <c r="AB44" s="204"/>
      <c r="AC44" s="204"/>
      <c r="AD44" s="204"/>
      <c r="AE44" s="204"/>
      <c r="AF44" s="204" t="s">
        <v>95</v>
      </c>
      <c r="AG44" s="204">
        <v>0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</row>
    <row r="45" spans="1:59" outlineLevel="1" x14ac:dyDescent="0.2">
      <c r="A45" s="232">
        <v>13</v>
      </c>
      <c r="B45" s="233" t="s">
        <v>122</v>
      </c>
      <c r="C45" s="240" t="s">
        <v>123</v>
      </c>
      <c r="D45" s="234" t="s">
        <v>91</v>
      </c>
      <c r="E45" s="235">
        <v>1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37">
        <v>0</v>
      </c>
      <c r="O45" s="237">
        <f>ROUND(E45*N45,2)</f>
        <v>0</v>
      </c>
      <c r="P45" s="237">
        <v>0</v>
      </c>
      <c r="Q45" s="237">
        <f>ROUND(E45*P45,2)</f>
        <v>0</v>
      </c>
      <c r="R45" s="237"/>
      <c r="S45" s="237" t="s">
        <v>92</v>
      </c>
      <c r="T45" s="223">
        <v>0</v>
      </c>
      <c r="U45" s="223">
        <f>ROUND(E45*T45,2)</f>
        <v>0</v>
      </c>
      <c r="V45" s="223"/>
      <c r="W45" s="204"/>
      <c r="X45" s="204"/>
      <c r="Y45" s="204"/>
      <c r="Z45" s="204"/>
      <c r="AA45" s="204"/>
      <c r="AB45" s="204"/>
      <c r="AC45" s="204"/>
      <c r="AD45" s="204"/>
      <c r="AE45" s="204"/>
      <c r="AF45" s="204" t="s">
        <v>93</v>
      </c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</row>
    <row r="46" spans="1:59" ht="22.5" outlineLevel="1" x14ac:dyDescent="0.2">
      <c r="A46" s="221"/>
      <c r="B46" s="222"/>
      <c r="C46" s="241" t="s">
        <v>94</v>
      </c>
      <c r="D46" s="224"/>
      <c r="E46" s="225">
        <v>1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04"/>
      <c r="X46" s="204"/>
      <c r="Y46" s="204"/>
      <c r="Z46" s="204"/>
      <c r="AA46" s="204"/>
      <c r="AB46" s="204"/>
      <c r="AC46" s="204"/>
      <c r="AD46" s="204"/>
      <c r="AE46" s="204"/>
      <c r="AF46" s="204" t="s">
        <v>95</v>
      </c>
      <c r="AG46" s="204">
        <v>0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</row>
    <row r="47" spans="1:59" ht="22.5" outlineLevel="1" x14ac:dyDescent="0.2">
      <c r="A47" s="221"/>
      <c r="B47" s="222"/>
      <c r="C47" s="241" t="s">
        <v>96</v>
      </c>
      <c r="D47" s="224"/>
      <c r="E47" s="225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04"/>
      <c r="X47" s="204"/>
      <c r="Y47" s="204"/>
      <c r="Z47" s="204"/>
      <c r="AA47" s="204"/>
      <c r="AB47" s="204"/>
      <c r="AC47" s="204"/>
      <c r="AD47" s="204"/>
      <c r="AE47" s="204"/>
      <c r="AF47" s="204" t="s">
        <v>95</v>
      </c>
      <c r="AG47" s="204">
        <v>0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</row>
    <row r="48" spans="1:59" outlineLevel="1" x14ac:dyDescent="0.2">
      <c r="A48" s="232">
        <v>14</v>
      </c>
      <c r="B48" s="233" t="s">
        <v>124</v>
      </c>
      <c r="C48" s="240" t="s">
        <v>125</v>
      </c>
      <c r="D48" s="234" t="s">
        <v>91</v>
      </c>
      <c r="E48" s="235">
        <v>27</v>
      </c>
      <c r="F48" s="236"/>
      <c r="G48" s="237">
        <f>ROUND(E48*F48,2)</f>
        <v>0</v>
      </c>
      <c r="H48" s="236"/>
      <c r="I48" s="237">
        <f>ROUND(E48*H48,2)</f>
        <v>0</v>
      </c>
      <c r="J48" s="236"/>
      <c r="K48" s="237">
        <f>ROUND(E48*J48,2)</f>
        <v>0</v>
      </c>
      <c r="L48" s="237">
        <v>21</v>
      </c>
      <c r="M48" s="237">
        <f>G48*(1+L48/100)</f>
        <v>0</v>
      </c>
      <c r="N48" s="237">
        <v>0</v>
      </c>
      <c r="O48" s="237">
        <f>ROUND(E48*N48,2)</f>
        <v>0</v>
      </c>
      <c r="P48" s="237">
        <v>0</v>
      </c>
      <c r="Q48" s="237">
        <f>ROUND(E48*P48,2)</f>
        <v>0</v>
      </c>
      <c r="R48" s="237"/>
      <c r="S48" s="237" t="s">
        <v>92</v>
      </c>
      <c r="T48" s="223">
        <v>0</v>
      </c>
      <c r="U48" s="223">
        <f>ROUND(E48*T48,2)</f>
        <v>0</v>
      </c>
      <c r="V48" s="223"/>
      <c r="W48" s="204"/>
      <c r="X48" s="204"/>
      <c r="Y48" s="204"/>
      <c r="Z48" s="204"/>
      <c r="AA48" s="204"/>
      <c r="AB48" s="204"/>
      <c r="AC48" s="204"/>
      <c r="AD48" s="204"/>
      <c r="AE48" s="204"/>
      <c r="AF48" s="204" t="s">
        <v>93</v>
      </c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</row>
    <row r="49" spans="1:59" ht="22.5" outlineLevel="1" x14ac:dyDescent="0.2">
      <c r="A49" s="221"/>
      <c r="B49" s="222"/>
      <c r="C49" s="241" t="s">
        <v>126</v>
      </c>
      <c r="D49" s="224"/>
      <c r="E49" s="225">
        <v>27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04"/>
      <c r="X49" s="204"/>
      <c r="Y49" s="204"/>
      <c r="Z49" s="204"/>
      <c r="AA49" s="204"/>
      <c r="AB49" s="204"/>
      <c r="AC49" s="204"/>
      <c r="AD49" s="204"/>
      <c r="AE49" s="204"/>
      <c r="AF49" s="204" t="s">
        <v>95</v>
      </c>
      <c r="AG49" s="204">
        <v>0</v>
      </c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</row>
    <row r="50" spans="1:59" ht="22.5" outlineLevel="1" x14ac:dyDescent="0.2">
      <c r="A50" s="221"/>
      <c r="B50" s="222"/>
      <c r="C50" s="241" t="s">
        <v>96</v>
      </c>
      <c r="D50" s="224"/>
      <c r="E50" s="225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04"/>
      <c r="X50" s="204"/>
      <c r="Y50" s="204"/>
      <c r="Z50" s="204"/>
      <c r="AA50" s="204"/>
      <c r="AB50" s="204"/>
      <c r="AC50" s="204"/>
      <c r="AD50" s="204"/>
      <c r="AE50" s="204"/>
      <c r="AF50" s="204" t="s">
        <v>95</v>
      </c>
      <c r="AG50" s="204">
        <v>0</v>
      </c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</row>
    <row r="51" spans="1:59" x14ac:dyDescent="0.2">
      <c r="A51" s="5"/>
      <c r="B51" s="6"/>
      <c r="C51" s="242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AD51">
        <v>15</v>
      </c>
      <c r="AE51">
        <v>21</v>
      </c>
    </row>
    <row r="52" spans="1:59" x14ac:dyDescent="0.2">
      <c r="A52" s="207"/>
      <c r="B52" s="208" t="s">
        <v>31</v>
      </c>
      <c r="C52" s="243"/>
      <c r="D52" s="209"/>
      <c r="E52" s="210"/>
      <c r="F52" s="210"/>
      <c r="G52" s="238">
        <f>G8</f>
        <v>0</v>
      </c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AD52">
        <f>SUMIF(L7:L50,AD51,G7:G50)</f>
        <v>0</v>
      </c>
      <c r="AE52">
        <f>SUMIF(L7:L50,AE51,G7:G50)</f>
        <v>0</v>
      </c>
      <c r="AF52" t="s">
        <v>127</v>
      </c>
    </row>
    <row r="53" spans="1:59" x14ac:dyDescent="0.2">
      <c r="A53" s="5"/>
      <c r="B53" s="6"/>
      <c r="C53" s="242"/>
      <c r="D53" s="8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1:59" x14ac:dyDescent="0.2">
      <c r="A54" s="5"/>
      <c r="B54" s="6"/>
      <c r="C54" s="242"/>
      <c r="D54" s="8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59" x14ac:dyDescent="0.2">
      <c r="A55" s="211" t="s">
        <v>128</v>
      </c>
      <c r="B55" s="211"/>
      <c r="C55" s="244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59" x14ac:dyDescent="0.2">
      <c r="A56" s="212"/>
      <c r="B56" s="213"/>
      <c r="C56" s="245"/>
      <c r="D56" s="213"/>
      <c r="E56" s="213"/>
      <c r="F56" s="213"/>
      <c r="G56" s="214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AF56" t="s">
        <v>129</v>
      </c>
    </row>
    <row r="57" spans="1:59" x14ac:dyDescent="0.2">
      <c r="A57" s="215"/>
      <c r="B57" s="216"/>
      <c r="C57" s="246"/>
      <c r="D57" s="216"/>
      <c r="E57" s="216"/>
      <c r="F57" s="216"/>
      <c r="G57" s="217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59" x14ac:dyDescent="0.2">
      <c r="A58" s="215"/>
      <c r="B58" s="216"/>
      <c r="C58" s="246"/>
      <c r="D58" s="216"/>
      <c r="E58" s="216"/>
      <c r="F58" s="216"/>
      <c r="G58" s="217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59" x14ac:dyDescent="0.2">
      <c r="A59" s="215"/>
      <c r="B59" s="216"/>
      <c r="C59" s="246"/>
      <c r="D59" s="216"/>
      <c r="E59" s="216"/>
      <c r="F59" s="216"/>
      <c r="G59" s="217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59" x14ac:dyDescent="0.2">
      <c r="A60" s="218"/>
      <c r="B60" s="219"/>
      <c r="C60" s="247"/>
      <c r="D60" s="219"/>
      <c r="E60" s="219"/>
      <c r="F60" s="219"/>
      <c r="G60" s="220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59" x14ac:dyDescent="0.2">
      <c r="A61" s="5"/>
      <c r="B61" s="6"/>
      <c r="C61" s="242"/>
      <c r="D61" s="8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59" x14ac:dyDescent="0.2">
      <c r="C62" s="248"/>
      <c r="D62" s="188"/>
      <c r="AF62" t="s">
        <v>130</v>
      </c>
    </row>
    <row r="63" spans="1:59" x14ac:dyDescent="0.2">
      <c r="D63" s="188"/>
    </row>
    <row r="64" spans="1:59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6">
    <mergeCell ref="A1:G1"/>
    <mergeCell ref="C2:G2"/>
    <mergeCell ref="C3:G3"/>
    <mergeCell ref="C4:G4"/>
    <mergeCell ref="A55:C55"/>
    <mergeCell ref="A56:G6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8CFD0-4D54-4811-85A6-0B0EA00F8FDD}">
  <sheetPr>
    <outlinePr summaryBelow="0"/>
  </sheetPr>
  <dimension ref="A1:BG5000"/>
  <sheetViews>
    <sheetView workbookViewId="0">
      <pane ySplit="7" topLeftCell="A8" activePane="bottomLeft" state="frozen"/>
      <selection pane="bottomLeft" activeCell="T1" sqref="T1:T104857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F1" t="s">
        <v>64</v>
      </c>
    </row>
    <row r="2" spans="1:59" ht="24.95" customHeight="1" x14ac:dyDescent="0.2">
      <c r="A2" s="190" t="s">
        <v>8</v>
      </c>
      <c r="B2" s="77" t="s">
        <v>43</v>
      </c>
      <c r="C2" s="193" t="s">
        <v>44</v>
      </c>
      <c r="D2" s="191"/>
      <c r="E2" s="191"/>
      <c r="F2" s="191"/>
      <c r="G2" s="192"/>
      <c r="AF2" t="s">
        <v>65</v>
      </c>
    </row>
    <row r="3" spans="1:59" ht="24.95" customHeight="1" x14ac:dyDescent="0.2">
      <c r="A3" s="190" t="s">
        <v>9</v>
      </c>
      <c r="B3" s="77" t="s">
        <v>46</v>
      </c>
      <c r="C3" s="193" t="s">
        <v>47</v>
      </c>
      <c r="D3" s="191"/>
      <c r="E3" s="191"/>
      <c r="F3" s="191"/>
      <c r="G3" s="192"/>
      <c r="AB3" s="125" t="s">
        <v>65</v>
      </c>
      <c r="AF3" t="s">
        <v>66</v>
      </c>
    </row>
    <row r="4" spans="1:59" ht="24.95" customHeight="1" x14ac:dyDescent="0.2">
      <c r="A4" s="194" t="s">
        <v>10</v>
      </c>
      <c r="B4" s="195" t="s">
        <v>50</v>
      </c>
      <c r="C4" s="196" t="s">
        <v>51</v>
      </c>
      <c r="D4" s="197"/>
      <c r="E4" s="197"/>
      <c r="F4" s="197"/>
      <c r="G4" s="198"/>
      <c r="AF4" t="s">
        <v>67</v>
      </c>
    </row>
    <row r="5" spans="1:59" x14ac:dyDescent="0.2">
      <c r="D5" s="188"/>
    </row>
    <row r="6" spans="1:59" ht="38.25" x14ac:dyDescent="0.2">
      <c r="A6" s="200" t="s">
        <v>68</v>
      </c>
      <c r="B6" s="202" t="s">
        <v>69</v>
      </c>
      <c r="C6" s="202" t="s">
        <v>70</v>
      </c>
      <c r="D6" s="201" t="s">
        <v>71</v>
      </c>
      <c r="E6" s="200" t="s">
        <v>72</v>
      </c>
      <c r="F6" s="199" t="s">
        <v>73</v>
      </c>
      <c r="G6" s="200" t="s">
        <v>31</v>
      </c>
      <c r="H6" s="203" t="s">
        <v>32</v>
      </c>
      <c r="I6" s="203" t="s">
        <v>74</v>
      </c>
      <c r="J6" s="203" t="s">
        <v>33</v>
      </c>
      <c r="K6" s="203" t="s">
        <v>75</v>
      </c>
      <c r="L6" s="203" t="s">
        <v>76</v>
      </c>
      <c r="M6" s="203" t="s">
        <v>77</v>
      </c>
      <c r="N6" s="203" t="s">
        <v>78</v>
      </c>
      <c r="O6" s="203" t="s">
        <v>79</v>
      </c>
      <c r="P6" s="203" t="s">
        <v>80</v>
      </c>
      <c r="Q6" s="203" t="s">
        <v>81</v>
      </c>
      <c r="R6" s="203" t="s">
        <v>82</v>
      </c>
      <c r="S6" s="203" t="s">
        <v>83</v>
      </c>
      <c r="T6" s="203" t="s">
        <v>84</v>
      </c>
      <c r="U6" s="203" t="s">
        <v>85</v>
      </c>
      <c r="V6" s="203" t="s">
        <v>86</v>
      </c>
    </row>
    <row r="7" spans="1:59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59" x14ac:dyDescent="0.2">
      <c r="A8" s="227" t="s">
        <v>87</v>
      </c>
      <c r="B8" s="228" t="s">
        <v>58</v>
      </c>
      <c r="C8" s="239" t="s">
        <v>59</v>
      </c>
      <c r="D8" s="229"/>
      <c r="E8" s="230"/>
      <c r="F8" s="231"/>
      <c r="G8" s="231">
        <f>SUMIF(AF9:AF29,"&lt;&gt;NOR",G9:G29)</f>
        <v>0</v>
      </c>
      <c r="H8" s="231"/>
      <c r="I8" s="231">
        <f>SUM(I9:I29)</f>
        <v>0</v>
      </c>
      <c r="J8" s="231"/>
      <c r="K8" s="231">
        <f>SUM(K9:K29)</f>
        <v>0</v>
      </c>
      <c r="L8" s="231"/>
      <c r="M8" s="231">
        <f>SUM(M9:M29)</f>
        <v>0</v>
      </c>
      <c r="N8" s="231"/>
      <c r="O8" s="231">
        <f>SUM(O9:O29)</f>
        <v>0</v>
      </c>
      <c r="P8" s="231"/>
      <c r="Q8" s="231">
        <f>SUM(Q9:Q29)</f>
        <v>0</v>
      </c>
      <c r="R8" s="231"/>
      <c r="S8" s="231"/>
      <c r="T8" s="226"/>
      <c r="U8" s="226">
        <f>SUM(U9:U29)</f>
        <v>0</v>
      </c>
      <c r="V8" s="226"/>
      <c r="AF8" t="s">
        <v>88</v>
      </c>
    </row>
    <row r="9" spans="1:59" outlineLevel="1" x14ac:dyDescent="0.2">
      <c r="A9" s="232">
        <v>1</v>
      </c>
      <c r="B9" s="233" t="s">
        <v>108</v>
      </c>
      <c r="C9" s="240" t="s">
        <v>131</v>
      </c>
      <c r="D9" s="234" t="s">
        <v>132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92</v>
      </c>
      <c r="T9" s="223">
        <v>0</v>
      </c>
      <c r="U9" s="223">
        <f>ROUND(E9*T9,2)</f>
        <v>0</v>
      </c>
      <c r="V9" s="223"/>
      <c r="W9" s="204"/>
      <c r="X9" s="204"/>
      <c r="Y9" s="204"/>
      <c r="Z9" s="204"/>
      <c r="AA9" s="204"/>
      <c r="AB9" s="204"/>
      <c r="AC9" s="204"/>
      <c r="AD9" s="204"/>
      <c r="AE9" s="204"/>
      <c r="AF9" s="204" t="s">
        <v>93</v>
      </c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</row>
    <row r="10" spans="1:59" ht="22.5" outlineLevel="1" x14ac:dyDescent="0.2">
      <c r="A10" s="221"/>
      <c r="B10" s="222"/>
      <c r="C10" s="241" t="s">
        <v>133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04"/>
      <c r="X10" s="204"/>
      <c r="Y10" s="204"/>
      <c r="Z10" s="204"/>
      <c r="AA10" s="204"/>
      <c r="AB10" s="204"/>
      <c r="AC10" s="204"/>
      <c r="AD10" s="204"/>
      <c r="AE10" s="204"/>
      <c r="AF10" s="204" t="s">
        <v>95</v>
      </c>
      <c r="AG10" s="204">
        <v>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</row>
    <row r="11" spans="1:59" ht="22.5" outlineLevel="1" x14ac:dyDescent="0.2">
      <c r="A11" s="221"/>
      <c r="B11" s="222"/>
      <c r="C11" s="241" t="s">
        <v>96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04"/>
      <c r="X11" s="204"/>
      <c r="Y11" s="204"/>
      <c r="Z11" s="204"/>
      <c r="AA11" s="204"/>
      <c r="AB11" s="204"/>
      <c r="AC11" s="204"/>
      <c r="AD11" s="204"/>
      <c r="AE11" s="204"/>
      <c r="AF11" s="204" t="s">
        <v>95</v>
      </c>
      <c r="AG11" s="204">
        <v>0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</row>
    <row r="12" spans="1:59" ht="22.5" outlineLevel="1" x14ac:dyDescent="0.2">
      <c r="A12" s="232">
        <v>2</v>
      </c>
      <c r="B12" s="233" t="s">
        <v>97</v>
      </c>
      <c r="C12" s="240" t="s">
        <v>98</v>
      </c>
      <c r="D12" s="234" t="s">
        <v>132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/>
      <c r="S12" s="237" t="s">
        <v>92</v>
      </c>
      <c r="T12" s="223">
        <v>0</v>
      </c>
      <c r="U12" s="223">
        <f>ROUND(E12*T12,2)</f>
        <v>0</v>
      </c>
      <c r="V12" s="223"/>
      <c r="W12" s="204"/>
      <c r="X12" s="204"/>
      <c r="Y12" s="204"/>
      <c r="Z12" s="204"/>
      <c r="AA12" s="204"/>
      <c r="AB12" s="204"/>
      <c r="AC12" s="204"/>
      <c r="AD12" s="204"/>
      <c r="AE12" s="204"/>
      <c r="AF12" s="204" t="s">
        <v>93</v>
      </c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</row>
    <row r="13" spans="1:59" ht="22.5" outlineLevel="1" x14ac:dyDescent="0.2">
      <c r="A13" s="221"/>
      <c r="B13" s="222"/>
      <c r="C13" s="241" t="s">
        <v>133</v>
      </c>
      <c r="D13" s="224"/>
      <c r="E13" s="225">
        <v>1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04"/>
      <c r="X13" s="204"/>
      <c r="Y13" s="204"/>
      <c r="Z13" s="204"/>
      <c r="AA13" s="204"/>
      <c r="AB13" s="204"/>
      <c r="AC13" s="204"/>
      <c r="AD13" s="204"/>
      <c r="AE13" s="204"/>
      <c r="AF13" s="204" t="s">
        <v>95</v>
      </c>
      <c r="AG13" s="204">
        <v>0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</row>
    <row r="14" spans="1:59" ht="22.5" outlineLevel="1" x14ac:dyDescent="0.2">
      <c r="A14" s="221"/>
      <c r="B14" s="222"/>
      <c r="C14" s="241" t="s">
        <v>96</v>
      </c>
      <c r="D14" s="224"/>
      <c r="E14" s="225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04"/>
      <c r="X14" s="204"/>
      <c r="Y14" s="204"/>
      <c r="Z14" s="204"/>
      <c r="AA14" s="204"/>
      <c r="AB14" s="204"/>
      <c r="AC14" s="204"/>
      <c r="AD14" s="204"/>
      <c r="AE14" s="204"/>
      <c r="AF14" s="204" t="s">
        <v>95</v>
      </c>
      <c r="AG14" s="204">
        <v>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</row>
    <row r="15" spans="1:59" outlineLevel="1" x14ac:dyDescent="0.2">
      <c r="A15" s="232">
        <v>3</v>
      </c>
      <c r="B15" s="233" t="s">
        <v>111</v>
      </c>
      <c r="C15" s="240" t="s">
        <v>134</v>
      </c>
      <c r="D15" s="234" t="s">
        <v>132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92</v>
      </c>
      <c r="T15" s="223">
        <v>0</v>
      </c>
      <c r="U15" s="223">
        <f>ROUND(E15*T15,2)</f>
        <v>0</v>
      </c>
      <c r="V15" s="223"/>
      <c r="W15" s="204"/>
      <c r="X15" s="204"/>
      <c r="Y15" s="204"/>
      <c r="Z15" s="204"/>
      <c r="AA15" s="204"/>
      <c r="AB15" s="204"/>
      <c r="AC15" s="204"/>
      <c r="AD15" s="204"/>
      <c r="AE15" s="204"/>
      <c r="AF15" s="204" t="s">
        <v>93</v>
      </c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</row>
    <row r="16" spans="1:59" ht="22.5" outlineLevel="1" x14ac:dyDescent="0.2">
      <c r="A16" s="221"/>
      <c r="B16" s="222"/>
      <c r="C16" s="241" t="s">
        <v>133</v>
      </c>
      <c r="D16" s="224"/>
      <c r="E16" s="225">
        <v>1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04"/>
      <c r="X16" s="204"/>
      <c r="Y16" s="204"/>
      <c r="Z16" s="204"/>
      <c r="AA16" s="204"/>
      <c r="AB16" s="204"/>
      <c r="AC16" s="204"/>
      <c r="AD16" s="204"/>
      <c r="AE16" s="204"/>
      <c r="AF16" s="204" t="s">
        <v>95</v>
      </c>
      <c r="AG16" s="204">
        <v>0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</row>
    <row r="17" spans="1:59" ht="22.5" outlineLevel="1" x14ac:dyDescent="0.2">
      <c r="A17" s="221"/>
      <c r="B17" s="222"/>
      <c r="C17" s="241" t="s">
        <v>96</v>
      </c>
      <c r="D17" s="224"/>
      <c r="E17" s="225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04"/>
      <c r="X17" s="204"/>
      <c r="Y17" s="204"/>
      <c r="Z17" s="204"/>
      <c r="AA17" s="204"/>
      <c r="AB17" s="204"/>
      <c r="AC17" s="204"/>
      <c r="AD17" s="204"/>
      <c r="AE17" s="204"/>
      <c r="AF17" s="204" t="s">
        <v>95</v>
      </c>
      <c r="AG17" s="204">
        <v>0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</row>
    <row r="18" spans="1:59" outlineLevel="1" x14ac:dyDescent="0.2">
      <c r="A18" s="232">
        <v>4</v>
      </c>
      <c r="B18" s="233" t="s">
        <v>113</v>
      </c>
      <c r="C18" s="240" t="s">
        <v>114</v>
      </c>
      <c r="D18" s="234" t="s">
        <v>132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92</v>
      </c>
      <c r="T18" s="223">
        <v>0</v>
      </c>
      <c r="U18" s="223">
        <f>ROUND(E18*T18,2)</f>
        <v>0</v>
      </c>
      <c r="V18" s="223"/>
      <c r="W18" s="204"/>
      <c r="X18" s="204"/>
      <c r="Y18" s="204"/>
      <c r="Z18" s="204"/>
      <c r="AA18" s="204"/>
      <c r="AB18" s="204"/>
      <c r="AC18" s="204"/>
      <c r="AD18" s="204"/>
      <c r="AE18" s="204"/>
      <c r="AF18" s="204" t="s">
        <v>93</v>
      </c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</row>
    <row r="19" spans="1:59" ht="22.5" outlineLevel="1" x14ac:dyDescent="0.2">
      <c r="A19" s="221"/>
      <c r="B19" s="222"/>
      <c r="C19" s="241" t="s">
        <v>133</v>
      </c>
      <c r="D19" s="224"/>
      <c r="E19" s="225">
        <v>1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04"/>
      <c r="X19" s="204"/>
      <c r="Y19" s="204"/>
      <c r="Z19" s="204"/>
      <c r="AA19" s="204"/>
      <c r="AB19" s="204"/>
      <c r="AC19" s="204"/>
      <c r="AD19" s="204"/>
      <c r="AE19" s="204"/>
      <c r="AF19" s="204" t="s">
        <v>95</v>
      </c>
      <c r="AG19" s="204">
        <v>0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</row>
    <row r="20" spans="1:59" ht="22.5" outlineLevel="1" x14ac:dyDescent="0.2">
      <c r="A20" s="221"/>
      <c r="B20" s="222"/>
      <c r="C20" s="241" t="s">
        <v>96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04"/>
      <c r="X20" s="204"/>
      <c r="Y20" s="204"/>
      <c r="Z20" s="204"/>
      <c r="AA20" s="204"/>
      <c r="AB20" s="204"/>
      <c r="AC20" s="204"/>
      <c r="AD20" s="204"/>
      <c r="AE20" s="204"/>
      <c r="AF20" s="204" t="s">
        <v>95</v>
      </c>
      <c r="AG20" s="204">
        <v>0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</row>
    <row r="21" spans="1:59" outlineLevel="1" x14ac:dyDescent="0.2">
      <c r="A21" s="232">
        <v>5</v>
      </c>
      <c r="B21" s="233" t="s">
        <v>115</v>
      </c>
      <c r="C21" s="240" t="s">
        <v>116</v>
      </c>
      <c r="D21" s="234" t="s">
        <v>132</v>
      </c>
      <c r="E21" s="235">
        <v>1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7">
        <v>0</v>
      </c>
      <c r="O21" s="237">
        <f>ROUND(E21*N21,2)</f>
        <v>0</v>
      </c>
      <c r="P21" s="237">
        <v>0</v>
      </c>
      <c r="Q21" s="237">
        <f>ROUND(E21*P21,2)</f>
        <v>0</v>
      </c>
      <c r="R21" s="237"/>
      <c r="S21" s="237" t="s">
        <v>92</v>
      </c>
      <c r="T21" s="223">
        <v>0</v>
      </c>
      <c r="U21" s="223">
        <f>ROUND(E21*T21,2)</f>
        <v>0</v>
      </c>
      <c r="V21" s="223"/>
      <c r="W21" s="204"/>
      <c r="X21" s="204"/>
      <c r="Y21" s="204"/>
      <c r="Z21" s="204"/>
      <c r="AA21" s="204"/>
      <c r="AB21" s="204"/>
      <c r="AC21" s="204"/>
      <c r="AD21" s="204"/>
      <c r="AE21" s="204"/>
      <c r="AF21" s="204" t="s">
        <v>93</v>
      </c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</row>
    <row r="22" spans="1:59" ht="22.5" outlineLevel="1" x14ac:dyDescent="0.2">
      <c r="A22" s="221"/>
      <c r="B22" s="222"/>
      <c r="C22" s="241" t="s">
        <v>133</v>
      </c>
      <c r="D22" s="224"/>
      <c r="E22" s="225">
        <v>1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04"/>
      <c r="X22" s="204"/>
      <c r="Y22" s="204"/>
      <c r="Z22" s="204"/>
      <c r="AA22" s="204"/>
      <c r="AB22" s="204"/>
      <c r="AC22" s="204"/>
      <c r="AD22" s="204"/>
      <c r="AE22" s="204"/>
      <c r="AF22" s="204" t="s">
        <v>95</v>
      </c>
      <c r="AG22" s="204">
        <v>0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</row>
    <row r="23" spans="1:59" ht="22.5" outlineLevel="1" x14ac:dyDescent="0.2">
      <c r="A23" s="221"/>
      <c r="B23" s="222"/>
      <c r="C23" s="241" t="s">
        <v>96</v>
      </c>
      <c r="D23" s="224"/>
      <c r="E23" s="225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04"/>
      <c r="X23" s="204"/>
      <c r="Y23" s="204"/>
      <c r="Z23" s="204"/>
      <c r="AA23" s="204"/>
      <c r="AB23" s="204"/>
      <c r="AC23" s="204"/>
      <c r="AD23" s="204"/>
      <c r="AE23" s="204"/>
      <c r="AF23" s="204" t="s">
        <v>95</v>
      </c>
      <c r="AG23" s="204">
        <v>0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</row>
    <row r="24" spans="1:59" outlineLevel="1" x14ac:dyDescent="0.2">
      <c r="A24" s="232">
        <v>6</v>
      </c>
      <c r="B24" s="233" t="s">
        <v>120</v>
      </c>
      <c r="C24" s="240" t="s">
        <v>121</v>
      </c>
      <c r="D24" s="234" t="s">
        <v>132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7"/>
      <c r="S24" s="237" t="s">
        <v>92</v>
      </c>
      <c r="T24" s="223">
        <v>0</v>
      </c>
      <c r="U24" s="223">
        <f>ROUND(E24*T24,2)</f>
        <v>0</v>
      </c>
      <c r="V24" s="223"/>
      <c r="W24" s="204"/>
      <c r="X24" s="204"/>
      <c r="Y24" s="204"/>
      <c r="Z24" s="204"/>
      <c r="AA24" s="204"/>
      <c r="AB24" s="204"/>
      <c r="AC24" s="204"/>
      <c r="AD24" s="204"/>
      <c r="AE24" s="204"/>
      <c r="AF24" s="204" t="s">
        <v>93</v>
      </c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</row>
    <row r="25" spans="1:59" ht="22.5" outlineLevel="1" x14ac:dyDescent="0.2">
      <c r="A25" s="221"/>
      <c r="B25" s="222"/>
      <c r="C25" s="241" t="s">
        <v>133</v>
      </c>
      <c r="D25" s="224"/>
      <c r="E25" s="225">
        <v>1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04"/>
      <c r="X25" s="204"/>
      <c r="Y25" s="204"/>
      <c r="Z25" s="204"/>
      <c r="AA25" s="204"/>
      <c r="AB25" s="204"/>
      <c r="AC25" s="204"/>
      <c r="AD25" s="204"/>
      <c r="AE25" s="204"/>
      <c r="AF25" s="204" t="s">
        <v>95</v>
      </c>
      <c r="AG25" s="204">
        <v>0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</row>
    <row r="26" spans="1:59" ht="22.5" outlineLevel="1" x14ac:dyDescent="0.2">
      <c r="A26" s="221"/>
      <c r="B26" s="222"/>
      <c r="C26" s="241" t="s">
        <v>96</v>
      </c>
      <c r="D26" s="224"/>
      <c r="E26" s="225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04"/>
      <c r="X26" s="204"/>
      <c r="Y26" s="204"/>
      <c r="Z26" s="204"/>
      <c r="AA26" s="204"/>
      <c r="AB26" s="204"/>
      <c r="AC26" s="204"/>
      <c r="AD26" s="204"/>
      <c r="AE26" s="204"/>
      <c r="AF26" s="204" t="s">
        <v>95</v>
      </c>
      <c r="AG26" s="204">
        <v>0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</row>
    <row r="27" spans="1:59" outlineLevel="1" x14ac:dyDescent="0.2">
      <c r="A27" s="232">
        <v>7</v>
      </c>
      <c r="B27" s="233" t="s">
        <v>122</v>
      </c>
      <c r="C27" s="240" t="s">
        <v>123</v>
      </c>
      <c r="D27" s="234" t="s">
        <v>132</v>
      </c>
      <c r="E27" s="235">
        <v>1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92</v>
      </c>
      <c r="T27" s="223">
        <v>0</v>
      </c>
      <c r="U27" s="223">
        <f>ROUND(E27*T27,2)</f>
        <v>0</v>
      </c>
      <c r="V27" s="223"/>
      <c r="W27" s="204"/>
      <c r="X27" s="204"/>
      <c r="Y27" s="204"/>
      <c r="Z27" s="204"/>
      <c r="AA27" s="204"/>
      <c r="AB27" s="204"/>
      <c r="AC27" s="204"/>
      <c r="AD27" s="204"/>
      <c r="AE27" s="204"/>
      <c r="AF27" s="204" t="s">
        <v>93</v>
      </c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</row>
    <row r="28" spans="1:59" ht="22.5" outlineLevel="1" x14ac:dyDescent="0.2">
      <c r="A28" s="221"/>
      <c r="B28" s="222"/>
      <c r="C28" s="241" t="s">
        <v>133</v>
      </c>
      <c r="D28" s="224"/>
      <c r="E28" s="225">
        <v>1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04"/>
      <c r="X28" s="204"/>
      <c r="Y28" s="204"/>
      <c r="Z28" s="204"/>
      <c r="AA28" s="204"/>
      <c r="AB28" s="204"/>
      <c r="AC28" s="204"/>
      <c r="AD28" s="204"/>
      <c r="AE28" s="204"/>
      <c r="AF28" s="204" t="s">
        <v>95</v>
      </c>
      <c r="AG28" s="204">
        <v>0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</row>
    <row r="29" spans="1:59" ht="22.5" outlineLevel="1" x14ac:dyDescent="0.2">
      <c r="A29" s="221"/>
      <c r="B29" s="222"/>
      <c r="C29" s="241" t="s">
        <v>96</v>
      </c>
      <c r="D29" s="224"/>
      <c r="E29" s="225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04"/>
      <c r="X29" s="204"/>
      <c r="Y29" s="204"/>
      <c r="Z29" s="204"/>
      <c r="AA29" s="204"/>
      <c r="AB29" s="204"/>
      <c r="AC29" s="204"/>
      <c r="AD29" s="204"/>
      <c r="AE29" s="204"/>
      <c r="AF29" s="204" t="s">
        <v>95</v>
      </c>
      <c r="AG29" s="204">
        <v>0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</row>
    <row r="30" spans="1:59" x14ac:dyDescent="0.2">
      <c r="A30" s="5"/>
      <c r="B30" s="6"/>
      <c r="C30" s="242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AD30">
        <v>15</v>
      </c>
      <c r="AE30">
        <v>21</v>
      </c>
    </row>
    <row r="31" spans="1:59" x14ac:dyDescent="0.2">
      <c r="A31" s="207"/>
      <c r="B31" s="208" t="s">
        <v>31</v>
      </c>
      <c r="C31" s="243"/>
      <c r="D31" s="209"/>
      <c r="E31" s="210"/>
      <c r="F31" s="210"/>
      <c r="G31" s="238">
        <f>G8</f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AD31">
        <f>SUMIF(L7:L29,AD30,G7:G29)</f>
        <v>0</v>
      </c>
      <c r="AE31">
        <f>SUMIF(L7:L29,AE30,G7:G29)</f>
        <v>0</v>
      </c>
      <c r="AF31" t="s">
        <v>127</v>
      </c>
    </row>
    <row r="32" spans="1:59" x14ac:dyDescent="0.2">
      <c r="A32" s="5"/>
      <c r="B32" s="6"/>
      <c r="C32" s="242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32" x14ac:dyDescent="0.2">
      <c r="A33" s="5"/>
      <c r="B33" s="6"/>
      <c r="C33" s="242"/>
      <c r="D33" s="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32" x14ac:dyDescent="0.2">
      <c r="A34" s="211" t="s">
        <v>128</v>
      </c>
      <c r="B34" s="211"/>
      <c r="C34" s="244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32" x14ac:dyDescent="0.2">
      <c r="A35" s="212"/>
      <c r="B35" s="213"/>
      <c r="C35" s="245"/>
      <c r="D35" s="213"/>
      <c r="E35" s="213"/>
      <c r="F35" s="213"/>
      <c r="G35" s="214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AF35" t="s">
        <v>129</v>
      </c>
    </row>
    <row r="36" spans="1:32" x14ac:dyDescent="0.2">
      <c r="A36" s="215"/>
      <c r="B36" s="216"/>
      <c r="C36" s="246"/>
      <c r="D36" s="216"/>
      <c r="E36" s="216"/>
      <c r="F36" s="216"/>
      <c r="G36" s="217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32" x14ac:dyDescent="0.2">
      <c r="A37" s="215"/>
      <c r="B37" s="216"/>
      <c r="C37" s="246"/>
      <c r="D37" s="216"/>
      <c r="E37" s="216"/>
      <c r="F37" s="216"/>
      <c r="G37" s="217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32" x14ac:dyDescent="0.2">
      <c r="A38" s="215"/>
      <c r="B38" s="216"/>
      <c r="C38" s="246"/>
      <c r="D38" s="216"/>
      <c r="E38" s="216"/>
      <c r="F38" s="216"/>
      <c r="G38" s="217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32" x14ac:dyDescent="0.2">
      <c r="A39" s="218"/>
      <c r="B39" s="219"/>
      <c r="C39" s="247"/>
      <c r="D39" s="219"/>
      <c r="E39" s="219"/>
      <c r="F39" s="219"/>
      <c r="G39" s="220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32" x14ac:dyDescent="0.2">
      <c r="A40" s="5"/>
      <c r="B40" s="6"/>
      <c r="C40" s="242"/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:32" x14ac:dyDescent="0.2">
      <c r="C41" s="248"/>
      <c r="D41" s="188"/>
      <c r="AF41" t="s">
        <v>130</v>
      </c>
    </row>
    <row r="42" spans="1:32" x14ac:dyDescent="0.2">
      <c r="D42" s="188"/>
    </row>
    <row r="43" spans="1:32" x14ac:dyDescent="0.2">
      <c r="D43" s="188"/>
    </row>
    <row r="44" spans="1:32" x14ac:dyDescent="0.2">
      <c r="D44" s="188"/>
    </row>
    <row r="45" spans="1:32" x14ac:dyDescent="0.2">
      <c r="D45" s="188"/>
    </row>
    <row r="46" spans="1:32" x14ac:dyDescent="0.2">
      <c r="D46" s="188"/>
    </row>
    <row r="47" spans="1:32" x14ac:dyDescent="0.2">
      <c r="D47" s="188"/>
    </row>
    <row r="48" spans="1:32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6">
    <mergeCell ref="A1:G1"/>
    <mergeCell ref="C2:G2"/>
    <mergeCell ref="C3:G3"/>
    <mergeCell ref="C4:G4"/>
    <mergeCell ref="A34:C34"/>
    <mergeCell ref="A35:G3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8EE6-4C46-47EB-8712-ADC3B02B39CD}">
  <sheetPr>
    <outlinePr summaryBelow="0"/>
  </sheetPr>
  <dimension ref="A1:BG5000"/>
  <sheetViews>
    <sheetView workbookViewId="0">
      <pane ySplit="7" topLeftCell="A8" activePane="bottomLeft" state="frozen"/>
      <selection pane="bottomLeft" activeCell="T1" sqref="T1:T104857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F1" t="s">
        <v>64</v>
      </c>
    </row>
    <row r="2" spans="1:59" ht="24.95" customHeight="1" x14ac:dyDescent="0.2">
      <c r="A2" s="190" t="s">
        <v>8</v>
      </c>
      <c r="B2" s="77" t="s">
        <v>43</v>
      </c>
      <c r="C2" s="193" t="s">
        <v>44</v>
      </c>
      <c r="D2" s="191"/>
      <c r="E2" s="191"/>
      <c r="F2" s="191"/>
      <c r="G2" s="192"/>
      <c r="AF2" t="s">
        <v>65</v>
      </c>
    </row>
    <row r="3" spans="1:59" ht="24.95" customHeight="1" x14ac:dyDescent="0.2">
      <c r="A3" s="190" t="s">
        <v>9</v>
      </c>
      <c r="B3" s="77" t="s">
        <v>46</v>
      </c>
      <c r="C3" s="193" t="s">
        <v>47</v>
      </c>
      <c r="D3" s="191"/>
      <c r="E3" s="191"/>
      <c r="F3" s="191"/>
      <c r="G3" s="192"/>
      <c r="AB3" s="125" t="s">
        <v>65</v>
      </c>
      <c r="AF3" t="s">
        <v>66</v>
      </c>
    </row>
    <row r="4" spans="1:59" ht="24.95" customHeight="1" x14ac:dyDescent="0.2">
      <c r="A4" s="194" t="s">
        <v>10</v>
      </c>
      <c r="B4" s="195" t="s">
        <v>52</v>
      </c>
      <c r="C4" s="196" t="s">
        <v>53</v>
      </c>
      <c r="D4" s="197"/>
      <c r="E4" s="197"/>
      <c r="F4" s="197"/>
      <c r="G4" s="198"/>
      <c r="AF4" t="s">
        <v>67</v>
      </c>
    </row>
    <row r="5" spans="1:59" x14ac:dyDescent="0.2">
      <c r="D5" s="188"/>
    </row>
    <row r="6" spans="1:59" ht="38.25" x14ac:dyDescent="0.2">
      <c r="A6" s="200" t="s">
        <v>68</v>
      </c>
      <c r="B6" s="202" t="s">
        <v>69</v>
      </c>
      <c r="C6" s="202" t="s">
        <v>70</v>
      </c>
      <c r="D6" s="201" t="s">
        <v>71</v>
      </c>
      <c r="E6" s="200" t="s">
        <v>72</v>
      </c>
      <c r="F6" s="199" t="s">
        <v>73</v>
      </c>
      <c r="G6" s="200" t="s">
        <v>31</v>
      </c>
      <c r="H6" s="203" t="s">
        <v>32</v>
      </c>
      <c r="I6" s="203" t="s">
        <v>74</v>
      </c>
      <c r="J6" s="203" t="s">
        <v>33</v>
      </c>
      <c r="K6" s="203" t="s">
        <v>75</v>
      </c>
      <c r="L6" s="203" t="s">
        <v>76</v>
      </c>
      <c r="M6" s="203" t="s">
        <v>77</v>
      </c>
      <c r="N6" s="203" t="s">
        <v>78</v>
      </c>
      <c r="O6" s="203" t="s">
        <v>79</v>
      </c>
      <c r="P6" s="203" t="s">
        <v>80</v>
      </c>
      <c r="Q6" s="203" t="s">
        <v>81</v>
      </c>
      <c r="R6" s="203" t="s">
        <v>82</v>
      </c>
      <c r="S6" s="203" t="s">
        <v>83</v>
      </c>
      <c r="T6" s="203" t="s">
        <v>84</v>
      </c>
      <c r="U6" s="203" t="s">
        <v>85</v>
      </c>
      <c r="V6" s="203" t="s">
        <v>86</v>
      </c>
    </row>
    <row r="7" spans="1:59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59" x14ac:dyDescent="0.2">
      <c r="A8" s="227" t="s">
        <v>87</v>
      </c>
      <c r="B8" s="228" t="s">
        <v>60</v>
      </c>
      <c r="C8" s="239" t="s">
        <v>61</v>
      </c>
      <c r="D8" s="229"/>
      <c r="E8" s="230"/>
      <c r="F8" s="231"/>
      <c r="G8" s="231">
        <f>SUMIF(AF9:AF40,"&lt;&gt;NOR",G9:G40)</f>
        <v>0</v>
      </c>
      <c r="H8" s="231"/>
      <c r="I8" s="231">
        <f>SUM(I9:I40)</f>
        <v>0</v>
      </c>
      <c r="J8" s="231"/>
      <c r="K8" s="231">
        <f>SUM(K9:K40)</f>
        <v>0</v>
      </c>
      <c r="L8" s="231"/>
      <c r="M8" s="231">
        <f>SUM(M9:M40)</f>
        <v>0</v>
      </c>
      <c r="N8" s="231"/>
      <c r="O8" s="231">
        <f>SUM(O9:O40)</f>
        <v>0</v>
      </c>
      <c r="P8" s="231"/>
      <c r="Q8" s="231">
        <f>SUM(Q9:Q40)</f>
        <v>0</v>
      </c>
      <c r="R8" s="231"/>
      <c r="S8" s="231"/>
      <c r="T8" s="226"/>
      <c r="U8" s="226">
        <f>SUM(U9:U40)</f>
        <v>0</v>
      </c>
      <c r="V8" s="226"/>
      <c r="AF8" t="s">
        <v>88</v>
      </c>
    </row>
    <row r="9" spans="1:59" ht="22.5" outlineLevel="1" x14ac:dyDescent="0.2">
      <c r="A9" s="232">
        <v>1</v>
      </c>
      <c r="B9" s="233" t="s">
        <v>135</v>
      </c>
      <c r="C9" s="240" t="s">
        <v>136</v>
      </c>
      <c r="D9" s="234" t="s">
        <v>91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92</v>
      </c>
      <c r="T9" s="223">
        <v>0</v>
      </c>
      <c r="U9" s="223">
        <f>ROUND(E9*T9,2)</f>
        <v>0</v>
      </c>
      <c r="V9" s="223"/>
      <c r="W9" s="204"/>
      <c r="X9" s="204"/>
      <c r="Y9" s="204"/>
      <c r="Z9" s="204"/>
      <c r="AA9" s="204"/>
      <c r="AB9" s="204"/>
      <c r="AC9" s="204"/>
      <c r="AD9" s="204"/>
      <c r="AE9" s="204"/>
      <c r="AF9" s="204" t="s">
        <v>93</v>
      </c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</row>
    <row r="10" spans="1:59" outlineLevel="1" x14ac:dyDescent="0.2">
      <c r="A10" s="221"/>
      <c r="B10" s="222"/>
      <c r="C10" s="241" t="s">
        <v>137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04"/>
      <c r="X10" s="204"/>
      <c r="Y10" s="204"/>
      <c r="Z10" s="204"/>
      <c r="AA10" s="204"/>
      <c r="AB10" s="204"/>
      <c r="AC10" s="204"/>
      <c r="AD10" s="204"/>
      <c r="AE10" s="204"/>
      <c r="AF10" s="204" t="s">
        <v>95</v>
      </c>
      <c r="AG10" s="204">
        <v>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</row>
    <row r="11" spans="1:59" outlineLevel="1" x14ac:dyDescent="0.2">
      <c r="A11" s="232">
        <v>2</v>
      </c>
      <c r="B11" s="233" t="s">
        <v>138</v>
      </c>
      <c r="C11" s="240" t="s">
        <v>139</v>
      </c>
      <c r="D11" s="234" t="s">
        <v>91</v>
      </c>
      <c r="E11" s="235">
        <v>2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92</v>
      </c>
      <c r="T11" s="223">
        <v>0</v>
      </c>
      <c r="U11" s="223">
        <f>ROUND(E11*T11,2)</f>
        <v>0</v>
      </c>
      <c r="V11" s="223"/>
      <c r="W11" s="204"/>
      <c r="X11" s="204"/>
      <c r="Y11" s="204"/>
      <c r="Z11" s="204"/>
      <c r="AA11" s="204"/>
      <c r="AB11" s="204"/>
      <c r="AC11" s="204"/>
      <c r="AD11" s="204"/>
      <c r="AE11" s="204"/>
      <c r="AF11" s="204" t="s">
        <v>93</v>
      </c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</row>
    <row r="12" spans="1:59" outlineLevel="1" x14ac:dyDescent="0.2">
      <c r="A12" s="221"/>
      <c r="B12" s="222"/>
      <c r="C12" s="241" t="s">
        <v>140</v>
      </c>
      <c r="D12" s="224"/>
      <c r="E12" s="225">
        <v>2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04"/>
      <c r="X12" s="204"/>
      <c r="Y12" s="204"/>
      <c r="Z12" s="204"/>
      <c r="AA12" s="204"/>
      <c r="AB12" s="204"/>
      <c r="AC12" s="204"/>
      <c r="AD12" s="204"/>
      <c r="AE12" s="204"/>
      <c r="AF12" s="204" t="s">
        <v>95</v>
      </c>
      <c r="AG12" s="204">
        <v>0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</row>
    <row r="13" spans="1:59" outlineLevel="1" x14ac:dyDescent="0.2">
      <c r="A13" s="232">
        <v>3</v>
      </c>
      <c r="B13" s="233" t="s">
        <v>141</v>
      </c>
      <c r="C13" s="240" t="s">
        <v>142</v>
      </c>
      <c r="D13" s="234" t="s">
        <v>91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92</v>
      </c>
      <c r="T13" s="223">
        <v>0</v>
      </c>
      <c r="U13" s="223">
        <f>ROUND(E13*T13,2)</f>
        <v>0</v>
      </c>
      <c r="V13" s="223"/>
      <c r="W13" s="204"/>
      <c r="X13" s="204"/>
      <c r="Y13" s="204"/>
      <c r="Z13" s="204"/>
      <c r="AA13" s="204"/>
      <c r="AB13" s="204"/>
      <c r="AC13" s="204"/>
      <c r="AD13" s="204"/>
      <c r="AE13" s="204"/>
      <c r="AF13" s="204" t="s">
        <v>93</v>
      </c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</row>
    <row r="14" spans="1:59" outlineLevel="1" x14ac:dyDescent="0.2">
      <c r="A14" s="221"/>
      <c r="B14" s="222"/>
      <c r="C14" s="241" t="s">
        <v>137</v>
      </c>
      <c r="D14" s="224"/>
      <c r="E14" s="225">
        <v>1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04"/>
      <c r="X14" s="204"/>
      <c r="Y14" s="204"/>
      <c r="Z14" s="204"/>
      <c r="AA14" s="204"/>
      <c r="AB14" s="204"/>
      <c r="AC14" s="204"/>
      <c r="AD14" s="204"/>
      <c r="AE14" s="204"/>
      <c r="AF14" s="204" t="s">
        <v>95</v>
      </c>
      <c r="AG14" s="204">
        <v>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</row>
    <row r="15" spans="1:59" outlineLevel="1" x14ac:dyDescent="0.2">
      <c r="A15" s="232">
        <v>4</v>
      </c>
      <c r="B15" s="233" t="s">
        <v>143</v>
      </c>
      <c r="C15" s="240" t="s">
        <v>144</v>
      </c>
      <c r="D15" s="234" t="s">
        <v>91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92</v>
      </c>
      <c r="T15" s="223">
        <v>0</v>
      </c>
      <c r="U15" s="223">
        <f>ROUND(E15*T15,2)</f>
        <v>0</v>
      </c>
      <c r="V15" s="223"/>
      <c r="W15" s="204"/>
      <c r="X15" s="204"/>
      <c r="Y15" s="204"/>
      <c r="Z15" s="204"/>
      <c r="AA15" s="204"/>
      <c r="AB15" s="204"/>
      <c r="AC15" s="204"/>
      <c r="AD15" s="204"/>
      <c r="AE15" s="204"/>
      <c r="AF15" s="204" t="s">
        <v>93</v>
      </c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</row>
    <row r="16" spans="1:59" outlineLevel="1" x14ac:dyDescent="0.2">
      <c r="A16" s="221"/>
      <c r="B16" s="222"/>
      <c r="C16" s="241" t="s">
        <v>137</v>
      </c>
      <c r="D16" s="224"/>
      <c r="E16" s="225">
        <v>1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04"/>
      <c r="X16" s="204"/>
      <c r="Y16" s="204"/>
      <c r="Z16" s="204"/>
      <c r="AA16" s="204"/>
      <c r="AB16" s="204"/>
      <c r="AC16" s="204"/>
      <c r="AD16" s="204"/>
      <c r="AE16" s="204"/>
      <c r="AF16" s="204" t="s">
        <v>95</v>
      </c>
      <c r="AG16" s="204">
        <v>0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</row>
    <row r="17" spans="1:59" outlineLevel="1" x14ac:dyDescent="0.2">
      <c r="A17" s="232">
        <v>5</v>
      </c>
      <c r="B17" s="233" t="s">
        <v>145</v>
      </c>
      <c r="C17" s="240" t="s">
        <v>146</v>
      </c>
      <c r="D17" s="234" t="s">
        <v>91</v>
      </c>
      <c r="E17" s="235">
        <v>2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7"/>
      <c r="S17" s="237" t="s">
        <v>92</v>
      </c>
      <c r="T17" s="223">
        <v>0</v>
      </c>
      <c r="U17" s="223">
        <f>ROUND(E17*T17,2)</f>
        <v>0</v>
      </c>
      <c r="V17" s="223"/>
      <c r="W17" s="204"/>
      <c r="X17" s="204"/>
      <c r="Y17" s="204"/>
      <c r="Z17" s="204"/>
      <c r="AA17" s="204"/>
      <c r="AB17" s="204"/>
      <c r="AC17" s="204"/>
      <c r="AD17" s="204"/>
      <c r="AE17" s="204"/>
      <c r="AF17" s="204" t="s">
        <v>93</v>
      </c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</row>
    <row r="18" spans="1:59" outlineLevel="1" x14ac:dyDescent="0.2">
      <c r="A18" s="221"/>
      <c r="B18" s="222"/>
      <c r="C18" s="241" t="s">
        <v>140</v>
      </c>
      <c r="D18" s="224"/>
      <c r="E18" s="225">
        <v>2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04"/>
      <c r="X18" s="204"/>
      <c r="Y18" s="204"/>
      <c r="Z18" s="204"/>
      <c r="AA18" s="204"/>
      <c r="AB18" s="204"/>
      <c r="AC18" s="204"/>
      <c r="AD18" s="204"/>
      <c r="AE18" s="204"/>
      <c r="AF18" s="204" t="s">
        <v>95</v>
      </c>
      <c r="AG18" s="204">
        <v>0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</row>
    <row r="19" spans="1:59" outlineLevel="1" x14ac:dyDescent="0.2">
      <c r="A19" s="232">
        <v>6</v>
      </c>
      <c r="B19" s="233" t="s">
        <v>147</v>
      </c>
      <c r="C19" s="240" t="s">
        <v>148</v>
      </c>
      <c r="D19" s="234" t="s">
        <v>91</v>
      </c>
      <c r="E19" s="235">
        <v>1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7"/>
      <c r="S19" s="237" t="s">
        <v>92</v>
      </c>
      <c r="T19" s="223">
        <v>0</v>
      </c>
      <c r="U19" s="223">
        <f>ROUND(E19*T19,2)</f>
        <v>0</v>
      </c>
      <c r="V19" s="223"/>
      <c r="W19" s="204"/>
      <c r="X19" s="204"/>
      <c r="Y19" s="204"/>
      <c r="Z19" s="204"/>
      <c r="AA19" s="204"/>
      <c r="AB19" s="204"/>
      <c r="AC19" s="204"/>
      <c r="AD19" s="204"/>
      <c r="AE19" s="204"/>
      <c r="AF19" s="204" t="s">
        <v>93</v>
      </c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</row>
    <row r="20" spans="1:59" outlineLevel="1" x14ac:dyDescent="0.2">
      <c r="A20" s="221"/>
      <c r="B20" s="222"/>
      <c r="C20" s="241" t="s">
        <v>137</v>
      </c>
      <c r="D20" s="224"/>
      <c r="E20" s="225">
        <v>1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04"/>
      <c r="X20" s="204"/>
      <c r="Y20" s="204"/>
      <c r="Z20" s="204"/>
      <c r="AA20" s="204"/>
      <c r="AB20" s="204"/>
      <c r="AC20" s="204"/>
      <c r="AD20" s="204"/>
      <c r="AE20" s="204"/>
      <c r="AF20" s="204" t="s">
        <v>95</v>
      </c>
      <c r="AG20" s="204">
        <v>0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</row>
    <row r="21" spans="1:59" outlineLevel="1" x14ac:dyDescent="0.2">
      <c r="A21" s="232">
        <v>7</v>
      </c>
      <c r="B21" s="233" t="s">
        <v>149</v>
      </c>
      <c r="C21" s="240" t="s">
        <v>150</v>
      </c>
      <c r="D21" s="234" t="s">
        <v>91</v>
      </c>
      <c r="E21" s="235">
        <v>2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7">
        <v>0</v>
      </c>
      <c r="O21" s="237">
        <f>ROUND(E21*N21,2)</f>
        <v>0</v>
      </c>
      <c r="P21" s="237">
        <v>0</v>
      </c>
      <c r="Q21" s="237">
        <f>ROUND(E21*P21,2)</f>
        <v>0</v>
      </c>
      <c r="R21" s="237"/>
      <c r="S21" s="237" t="s">
        <v>92</v>
      </c>
      <c r="T21" s="223">
        <v>0</v>
      </c>
      <c r="U21" s="223">
        <f>ROUND(E21*T21,2)</f>
        <v>0</v>
      </c>
      <c r="V21" s="223"/>
      <c r="W21" s="204"/>
      <c r="X21" s="204"/>
      <c r="Y21" s="204"/>
      <c r="Z21" s="204"/>
      <c r="AA21" s="204"/>
      <c r="AB21" s="204"/>
      <c r="AC21" s="204"/>
      <c r="AD21" s="204"/>
      <c r="AE21" s="204"/>
      <c r="AF21" s="204" t="s">
        <v>93</v>
      </c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</row>
    <row r="22" spans="1:59" outlineLevel="1" x14ac:dyDescent="0.2">
      <c r="A22" s="221"/>
      <c r="B22" s="222"/>
      <c r="C22" s="241" t="s">
        <v>140</v>
      </c>
      <c r="D22" s="224"/>
      <c r="E22" s="225">
        <v>2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04"/>
      <c r="X22" s="204"/>
      <c r="Y22" s="204"/>
      <c r="Z22" s="204"/>
      <c r="AA22" s="204"/>
      <c r="AB22" s="204"/>
      <c r="AC22" s="204"/>
      <c r="AD22" s="204"/>
      <c r="AE22" s="204"/>
      <c r="AF22" s="204" t="s">
        <v>95</v>
      </c>
      <c r="AG22" s="204">
        <v>0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</row>
    <row r="23" spans="1:59" outlineLevel="1" x14ac:dyDescent="0.2">
      <c r="A23" s="232">
        <v>8</v>
      </c>
      <c r="B23" s="233" t="s">
        <v>151</v>
      </c>
      <c r="C23" s="240" t="s">
        <v>152</v>
      </c>
      <c r="D23" s="234" t="s">
        <v>153</v>
      </c>
      <c r="E23" s="235">
        <v>700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/>
      <c r="S23" s="237" t="s">
        <v>92</v>
      </c>
      <c r="T23" s="223">
        <v>0</v>
      </c>
      <c r="U23" s="223">
        <f>ROUND(E23*T23,2)</f>
        <v>0</v>
      </c>
      <c r="V23" s="223"/>
      <c r="W23" s="204"/>
      <c r="X23" s="204"/>
      <c r="Y23" s="204"/>
      <c r="Z23" s="204"/>
      <c r="AA23" s="204"/>
      <c r="AB23" s="204"/>
      <c r="AC23" s="204"/>
      <c r="AD23" s="204"/>
      <c r="AE23" s="204"/>
      <c r="AF23" s="204" t="s">
        <v>93</v>
      </c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</row>
    <row r="24" spans="1:59" outlineLevel="1" x14ac:dyDescent="0.2">
      <c r="A24" s="221"/>
      <c r="B24" s="222"/>
      <c r="C24" s="241" t="s">
        <v>154</v>
      </c>
      <c r="D24" s="224"/>
      <c r="E24" s="225">
        <v>700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04"/>
      <c r="X24" s="204"/>
      <c r="Y24" s="204"/>
      <c r="Z24" s="204"/>
      <c r="AA24" s="204"/>
      <c r="AB24" s="204"/>
      <c r="AC24" s="204"/>
      <c r="AD24" s="204"/>
      <c r="AE24" s="204"/>
      <c r="AF24" s="204" t="s">
        <v>95</v>
      </c>
      <c r="AG24" s="204">
        <v>0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</row>
    <row r="25" spans="1:59" outlineLevel="1" x14ac:dyDescent="0.2">
      <c r="A25" s="232">
        <v>9</v>
      </c>
      <c r="B25" s="233" t="s">
        <v>155</v>
      </c>
      <c r="C25" s="240" t="s">
        <v>156</v>
      </c>
      <c r="D25" s="234" t="s">
        <v>153</v>
      </c>
      <c r="E25" s="235">
        <v>130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7"/>
      <c r="S25" s="237" t="s">
        <v>92</v>
      </c>
      <c r="T25" s="223">
        <v>0</v>
      </c>
      <c r="U25" s="223">
        <f>ROUND(E25*T25,2)</f>
        <v>0</v>
      </c>
      <c r="V25" s="223"/>
      <c r="W25" s="204"/>
      <c r="X25" s="204"/>
      <c r="Y25" s="204"/>
      <c r="Z25" s="204"/>
      <c r="AA25" s="204"/>
      <c r="AB25" s="204"/>
      <c r="AC25" s="204"/>
      <c r="AD25" s="204"/>
      <c r="AE25" s="204"/>
      <c r="AF25" s="204" t="s">
        <v>93</v>
      </c>
      <c r="AG25" s="204"/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</row>
    <row r="26" spans="1:59" outlineLevel="1" x14ac:dyDescent="0.2">
      <c r="A26" s="221"/>
      <c r="B26" s="222"/>
      <c r="C26" s="241" t="s">
        <v>157</v>
      </c>
      <c r="D26" s="224"/>
      <c r="E26" s="225">
        <v>130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04"/>
      <c r="X26" s="204"/>
      <c r="Y26" s="204"/>
      <c r="Z26" s="204"/>
      <c r="AA26" s="204"/>
      <c r="AB26" s="204"/>
      <c r="AC26" s="204"/>
      <c r="AD26" s="204"/>
      <c r="AE26" s="204"/>
      <c r="AF26" s="204" t="s">
        <v>95</v>
      </c>
      <c r="AG26" s="204">
        <v>0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</row>
    <row r="27" spans="1:59" outlineLevel="1" x14ac:dyDescent="0.2">
      <c r="A27" s="232">
        <v>10</v>
      </c>
      <c r="B27" s="233" t="s">
        <v>158</v>
      </c>
      <c r="C27" s="240" t="s">
        <v>159</v>
      </c>
      <c r="D27" s="234" t="s">
        <v>91</v>
      </c>
      <c r="E27" s="235">
        <v>40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92</v>
      </c>
      <c r="T27" s="223">
        <v>0</v>
      </c>
      <c r="U27" s="223">
        <f>ROUND(E27*T27,2)</f>
        <v>0</v>
      </c>
      <c r="V27" s="223"/>
      <c r="W27" s="204"/>
      <c r="X27" s="204"/>
      <c r="Y27" s="204"/>
      <c r="Z27" s="204"/>
      <c r="AA27" s="204"/>
      <c r="AB27" s="204"/>
      <c r="AC27" s="204"/>
      <c r="AD27" s="204"/>
      <c r="AE27" s="204"/>
      <c r="AF27" s="204" t="s">
        <v>93</v>
      </c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</row>
    <row r="28" spans="1:59" outlineLevel="1" x14ac:dyDescent="0.2">
      <c r="A28" s="221"/>
      <c r="B28" s="222"/>
      <c r="C28" s="241" t="s">
        <v>160</v>
      </c>
      <c r="D28" s="224"/>
      <c r="E28" s="225">
        <v>40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04"/>
      <c r="X28" s="204"/>
      <c r="Y28" s="204"/>
      <c r="Z28" s="204"/>
      <c r="AA28" s="204"/>
      <c r="AB28" s="204"/>
      <c r="AC28" s="204"/>
      <c r="AD28" s="204"/>
      <c r="AE28" s="204"/>
      <c r="AF28" s="204" t="s">
        <v>95</v>
      </c>
      <c r="AG28" s="204">
        <v>0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</row>
    <row r="29" spans="1:59" outlineLevel="1" x14ac:dyDescent="0.2">
      <c r="A29" s="232">
        <v>11</v>
      </c>
      <c r="B29" s="233" t="s">
        <v>161</v>
      </c>
      <c r="C29" s="240" t="s">
        <v>162</v>
      </c>
      <c r="D29" s="234" t="s">
        <v>91</v>
      </c>
      <c r="E29" s="235">
        <v>1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7"/>
      <c r="S29" s="237" t="s">
        <v>92</v>
      </c>
      <c r="T29" s="223">
        <v>0</v>
      </c>
      <c r="U29" s="223">
        <f>ROUND(E29*T29,2)</f>
        <v>0</v>
      </c>
      <c r="V29" s="223"/>
      <c r="W29" s="204"/>
      <c r="X29" s="204"/>
      <c r="Y29" s="204"/>
      <c r="Z29" s="204"/>
      <c r="AA29" s="204"/>
      <c r="AB29" s="204"/>
      <c r="AC29" s="204"/>
      <c r="AD29" s="204"/>
      <c r="AE29" s="204"/>
      <c r="AF29" s="204" t="s">
        <v>93</v>
      </c>
      <c r="AG29" s="204"/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</row>
    <row r="30" spans="1:59" outlineLevel="1" x14ac:dyDescent="0.2">
      <c r="A30" s="221"/>
      <c r="B30" s="222"/>
      <c r="C30" s="241" t="s">
        <v>137</v>
      </c>
      <c r="D30" s="224"/>
      <c r="E30" s="225">
        <v>1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04"/>
      <c r="X30" s="204"/>
      <c r="Y30" s="204"/>
      <c r="Z30" s="204"/>
      <c r="AA30" s="204"/>
      <c r="AB30" s="204"/>
      <c r="AC30" s="204"/>
      <c r="AD30" s="204"/>
      <c r="AE30" s="204"/>
      <c r="AF30" s="204" t="s">
        <v>95</v>
      </c>
      <c r="AG30" s="204">
        <v>0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</row>
    <row r="31" spans="1:59" outlineLevel="1" x14ac:dyDescent="0.2">
      <c r="A31" s="232">
        <v>12</v>
      </c>
      <c r="B31" s="233" t="s">
        <v>163</v>
      </c>
      <c r="C31" s="240" t="s">
        <v>164</v>
      </c>
      <c r="D31" s="234" t="s">
        <v>91</v>
      </c>
      <c r="E31" s="235">
        <v>2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37">
        <v>0</v>
      </c>
      <c r="O31" s="237">
        <f>ROUND(E31*N31,2)</f>
        <v>0</v>
      </c>
      <c r="P31" s="237">
        <v>0</v>
      </c>
      <c r="Q31" s="237">
        <f>ROUND(E31*P31,2)</f>
        <v>0</v>
      </c>
      <c r="R31" s="237"/>
      <c r="S31" s="237" t="s">
        <v>92</v>
      </c>
      <c r="T31" s="223">
        <v>0</v>
      </c>
      <c r="U31" s="223">
        <f>ROUND(E31*T31,2)</f>
        <v>0</v>
      </c>
      <c r="V31" s="223"/>
      <c r="W31" s="204"/>
      <c r="X31" s="204"/>
      <c r="Y31" s="204"/>
      <c r="Z31" s="204"/>
      <c r="AA31" s="204"/>
      <c r="AB31" s="204"/>
      <c r="AC31" s="204"/>
      <c r="AD31" s="204"/>
      <c r="AE31" s="204"/>
      <c r="AF31" s="204" t="s">
        <v>93</v>
      </c>
      <c r="AG31" s="204"/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</row>
    <row r="32" spans="1:59" outlineLevel="1" x14ac:dyDescent="0.2">
      <c r="A32" s="221"/>
      <c r="B32" s="222"/>
      <c r="C32" s="241" t="s">
        <v>140</v>
      </c>
      <c r="D32" s="224"/>
      <c r="E32" s="225">
        <v>2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04"/>
      <c r="X32" s="204"/>
      <c r="Y32" s="204"/>
      <c r="Z32" s="204"/>
      <c r="AA32" s="204"/>
      <c r="AB32" s="204"/>
      <c r="AC32" s="204"/>
      <c r="AD32" s="204"/>
      <c r="AE32" s="204"/>
      <c r="AF32" s="204" t="s">
        <v>95</v>
      </c>
      <c r="AG32" s="204">
        <v>0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</row>
    <row r="33" spans="1:59" outlineLevel="1" x14ac:dyDescent="0.2">
      <c r="A33" s="232">
        <v>13</v>
      </c>
      <c r="B33" s="233" t="s">
        <v>165</v>
      </c>
      <c r="C33" s="240" t="s">
        <v>166</v>
      </c>
      <c r="D33" s="234" t="s">
        <v>91</v>
      </c>
      <c r="E33" s="235">
        <v>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7"/>
      <c r="S33" s="237" t="s">
        <v>92</v>
      </c>
      <c r="T33" s="223">
        <v>0</v>
      </c>
      <c r="U33" s="223">
        <f>ROUND(E33*T33,2)</f>
        <v>0</v>
      </c>
      <c r="V33" s="223"/>
      <c r="W33" s="204"/>
      <c r="X33" s="204"/>
      <c r="Y33" s="204"/>
      <c r="Z33" s="204"/>
      <c r="AA33" s="204"/>
      <c r="AB33" s="204"/>
      <c r="AC33" s="204"/>
      <c r="AD33" s="204"/>
      <c r="AE33" s="204"/>
      <c r="AF33" s="204" t="s">
        <v>93</v>
      </c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</row>
    <row r="34" spans="1:59" outlineLevel="1" x14ac:dyDescent="0.2">
      <c r="A34" s="221"/>
      <c r="B34" s="222"/>
      <c r="C34" s="241" t="s">
        <v>137</v>
      </c>
      <c r="D34" s="224"/>
      <c r="E34" s="225">
        <v>1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04"/>
      <c r="X34" s="204"/>
      <c r="Y34" s="204"/>
      <c r="Z34" s="204"/>
      <c r="AA34" s="204"/>
      <c r="AB34" s="204"/>
      <c r="AC34" s="204"/>
      <c r="AD34" s="204"/>
      <c r="AE34" s="204"/>
      <c r="AF34" s="204" t="s">
        <v>95</v>
      </c>
      <c r="AG34" s="204">
        <v>0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</row>
    <row r="35" spans="1:59" outlineLevel="1" x14ac:dyDescent="0.2">
      <c r="A35" s="232">
        <v>14</v>
      </c>
      <c r="B35" s="233" t="s">
        <v>167</v>
      </c>
      <c r="C35" s="240" t="s">
        <v>168</v>
      </c>
      <c r="D35" s="234" t="s">
        <v>91</v>
      </c>
      <c r="E35" s="235">
        <v>1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7"/>
      <c r="S35" s="237" t="s">
        <v>92</v>
      </c>
      <c r="T35" s="223">
        <v>0</v>
      </c>
      <c r="U35" s="223">
        <f>ROUND(E35*T35,2)</f>
        <v>0</v>
      </c>
      <c r="V35" s="223"/>
      <c r="W35" s="204"/>
      <c r="X35" s="204"/>
      <c r="Y35" s="204"/>
      <c r="Z35" s="204"/>
      <c r="AA35" s="204"/>
      <c r="AB35" s="204"/>
      <c r="AC35" s="204"/>
      <c r="AD35" s="204"/>
      <c r="AE35" s="204"/>
      <c r="AF35" s="204" t="s">
        <v>93</v>
      </c>
      <c r="AG35" s="204"/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</row>
    <row r="36" spans="1:59" outlineLevel="1" x14ac:dyDescent="0.2">
      <c r="A36" s="221"/>
      <c r="B36" s="222"/>
      <c r="C36" s="241" t="s">
        <v>137</v>
      </c>
      <c r="D36" s="224"/>
      <c r="E36" s="225">
        <v>1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04"/>
      <c r="X36" s="204"/>
      <c r="Y36" s="204"/>
      <c r="Z36" s="204"/>
      <c r="AA36" s="204"/>
      <c r="AB36" s="204"/>
      <c r="AC36" s="204"/>
      <c r="AD36" s="204"/>
      <c r="AE36" s="204"/>
      <c r="AF36" s="204" t="s">
        <v>95</v>
      </c>
      <c r="AG36" s="204">
        <v>0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</row>
    <row r="37" spans="1:59" outlineLevel="1" x14ac:dyDescent="0.2">
      <c r="A37" s="232">
        <v>15</v>
      </c>
      <c r="B37" s="233" t="s">
        <v>165</v>
      </c>
      <c r="C37" s="240" t="s">
        <v>169</v>
      </c>
      <c r="D37" s="234" t="s">
        <v>91</v>
      </c>
      <c r="E37" s="235">
        <v>1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21</v>
      </c>
      <c r="M37" s="237">
        <f>G37*(1+L37/100)</f>
        <v>0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7"/>
      <c r="S37" s="237" t="s">
        <v>92</v>
      </c>
      <c r="T37" s="223">
        <v>0</v>
      </c>
      <c r="U37" s="223">
        <f>ROUND(E37*T37,2)</f>
        <v>0</v>
      </c>
      <c r="V37" s="223"/>
      <c r="W37" s="204"/>
      <c r="X37" s="204"/>
      <c r="Y37" s="204"/>
      <c r="Z37" s="204"/>
      <c r="AA37" s="204"/>
      <c r="AB37" s="204"/>
      <c r="AC37" s="204"/>
      <c r="AD37" s="204"/>
      <c r="AE37" s="204"/>
      <c r="AF37" s="204" t="s">
        <v>170</v>
      </c>
      <c r="AG37" s="204"/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</row>
    <row r="38" spans="1:59" outlineLevel="1" x14ac:dyDescent="0.2">
      <c r="A38" s="221"/>
      <c r="B38" s="222"/>
      <c r="C38" s="241" t="s">
        <v>137</v>
      </c>
      <c r="D38" s="224"/>
      <c r="E38" s="225">
        <v>1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04"/>
      <c r="X38" s="204"/>
      <c r="Y38" s="204"/>
      <c r="Z38" s="204"/>
      <c r="AA38" s="204"/>
      <c r="AB38" s="204"/>
      <c r="AC38" s="204"/>
      <c r="AD38" s="204"/>
      <c r="AE38" s="204"/>
      <c r="AF38" s="204" t="s">
        <v>95</v>
      </c>
      <c r="AG38" s="204">
        <v>0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</row>
    <row r="39" spans="1:59" outlineLevel="1" x14ac:dyDescent="0.2">
      <c r="A39" s="232">
        <v>16</v>
      </c>
      <c r="B39" s="233" t="s">
        <v>171</v>
      </c>
      <c r="C39" s="240" t="s">
        <v>172</v>
      </c>
      <c r="D39" s="234" t="s">
        <v>91</v>
      </c>
      <c r="E39" s="235">
        <v>1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7"/>
      <c r="S39" s="237" t="s">
        <v>92</v>
      </c>
      <c r="T39" s="223">
        <v>0</v>
      </c>
      <c r="U39" s="223">
        <f>ROUND(E39*T39,2)</f>
        <v>0</v>
      </c>
      <c r="V39" s="223"/>
      <c r="W39" s="204"/>
      <c r="X39" s="204"/>
      <c r="Y39" s="204"/>
      <c r="Z39" s="204"/>
      <c r="AA39" s="204"/>
      <c r="AB39" s="204"/>
      <c r="AC39" s="204"/>
      <c r="AD39" s="204"/>
      <c r="AE39" s="204"/>
      <c r="AF39" s="204" t="s">
        <v>170</v>
      </c>
      <c r="AG39" s="204"/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</row>
    <row r="40" spans="1:59" outlineLevel="1" x14ac:dyDescent="0.2">
      <c r="A40" s="221"/>
      <c r="B40" s="222"/>
      <c r="C40" s="241" t="s">
        <v>137</v>
      </c>
      <c r="D40" s="224"/>
      <c r="E40" s="225">
        <v>1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04"/>
      <c r="X40" s="204"/>
      <c r="Y40" s="204"/>
      <c r="Z40" s="204"/>
      <c r="AA40" s="204"/>
      <c r="AB40" s="204"/>
      <c r="AC40" s="204"/>
      <c r="AD40" s="204"/>
      <c r="AE40" s="204"/>
      <c r="AF40" s="204" t="s">
        <v>95</v>
      </c>
      <c r="AG40" s="204">
        <v>0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</row>
    <row r="41" spans="1:59" x14ac:dyDescent="0.2">
      <c r="A41" s="5"/>
      <c r="B41" s="6"/>
      <c r="C41" s="242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AD41">
        <v>15</v>
      </c>
      <c r="AE41">
        <v>21</v>
      </c>
    </row>
    <row r="42" spans="1:59" x14ac:dyDescent="0.2">
      <c r="A42" s="207"/>
      <c r="B42" s="208" t="s">
        <v>31</v>
      </c>
      <c r="C42" s="243"/>
      <c r="D42" s="209"/>
      <c r="E42" s="210"/>
      <c r="F42" s="210"/>
      <c r="G42" s="238">
        <f>G8</f>
        <v>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AD42">
        <f>SUMIF(L7:L40,AD41,G7:G40)</f>
        <v>0</v>
      </c>
      <c r="AE42">
        <f>SUMIF(L7:L40,AE41,G7:G40)</f>
        <v>0</v>
      </c>
      <c r="AF42" t="s">
        <v>127</v>
      </c>
    </row>
    <row r="43" spans="1:59" x14ac:dyDescent="0.2">
      <c r="A43" s="5"/>
      <c r="B43" s="6"/>
      <c r="C43" s="242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59" x14ac:dyDescent="0.2">
      <c r="A44" s="5"/>
      <c r="B44" s="6"/>
      <c r="C44" s="242"/>
      <c r="D44" s="8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1:59" x14ac:dyDescent="0.2">
      <c r="A45" s="211" t="s">
        <v>128</v>
      </c>
      <c r="B45" s="211"/>
      <c r="C45" s="244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1:59" x14ac:dyDescent="0.2">
      <c r="A46" s="212"/>
      <c r="B46" s="213"/>
      <c r="C46" s="245"/>
      <c r="D46" s="213"/>
      <c r="E46" s="213"/>
      <c r="F46" s="213"/>
      <c r="G46" s="214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AF46" t="s">
        <v>129</v>
      </c>
    </row>
    <row r="47" spans="1:59" x14ac:dyDescent="0.2">
      <c r="A47" s="215"/>
      <c r="B47" s="216"/>
      <c r="C47" s="246"/>
      <c r="D47" s="216"/>
      <c r="E47" s="216"/>
      <c r="F47" s="216"/>
      <c r="G47" s="217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59" x14ac:dyDescent="0.2">
      <c r="A48" s="215"/>
      <c r="B48" s="216"/>
      <c r="C48" s="246"/>
      <c r="D48" s="216"/>
      <c r="E48" s="216"/>
      <c r="F48" s="216"/>
      <c r="G48" s="217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32" x14ac:dyDescent="0.2">
      <c r="A49" s="215"/>
      <c r="B49" s="216"/>
      <c r="C49" s="246"/>
      <c r="D49" s="216"/>
      <c r="E49" s="216"/>
      <c r="F49" s="216"/>
      <c r="G49" s="217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32" x14ac:dyDescent="0.2">
      <c r="A50" s="218"/>
      <c r="B50" s="219"/>
      <c r="C50" s="247"/>
      <c r="D50" s="219"/>
      <c r="E50" s="219"/>
      <c r="F50" s="219"/>
      <c r="G50" s="220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32" x14ac:dyDescent="0.2">
      <c r="A51" s="5"/>
      <c r="B51" s="6"/>
      <c r="C51" s="242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32" x14ac:dyDescent="0.2">
      <c r="C52" s="248"/>
      <c r="D52" s="188"/>
      <c r="AF52" t="s">
        <v>130</v>
      </c>
    </row>
    <row r="53" spans="1:32" x14ac:dyDescent="0.2">
      <c r="D53" s="188"/>
    </row>
    <row r="54" spans="1:32" x14ac:dyDescent="0.2">
      <c r="D54" s="188"/>
    </row>
    <row r="55" spans="1:32" x14ac:dyDescent="0.2">
      <c r="D55" s="188"/>
    </row>
    <row r="56" spans="1:32" x14ac:dyDescent="0.2">
      <c r="D56" s="188"/>
    </row>
    <row r="57" spans="1:32" x14ac:dyDescent="0.2">
      <c r="D57" s="188"/>
    </row>
    <row r="58" spans="1:32" x14ac:dyDescent="0.2">
      <c r="D58" s="188"/>
    </row>
    <row r="59" spans="1:32" x14ac:dyDescent="0.2">
      <c r="D59" s="188"/>
    </row>
    <row r="60" spans="1:32" x14ac:dyDescent="0.2">
      <c r="D60" s="188"/>
    </row>
    <row r="61" spans="1:32" x14ac:dyDescent="0.2">
      <c r="D61" s="188"/>
    </row>
    <row r="62" spans="1:32" x14ac:dyDescent="0.2">
      <c r="D62" s="188"/>
    </row>
    <row r="63" spans="1:32" x14ac:dyDescent="0.2">
      <c r="D63" s="188"/>
    </row>
    <row r="64" spans="1:32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6">
    <mergeCell ref="A1:G1"/>
    <mergeCell ref="C2:G2"/>
    <mergeCell ref="C3:G3"/>
    <mergeCell ref="C4:G4"/>
    <mergeCell ref="A45:C45"/>
    <mergeCell ref="A46:G5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03 05.3 Pol</vt:lpstr>
      <vt:lpstr>03 06.3 Pol</vt:lpstr>
      <vt:lpstr>03 09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05.3 Pol'!Názvy_tisku</vt:lpstr>
      <vt:lpstr>'03 06.3 Pol'!Názvy_tisku</vt:lpstr>
      <vt:lpstr>'03 09 Pol'!Názvy_tisku</vt:lpstr>
      <vt:lpstr>oadresa</vt:lpstr>
      <vt:lpstr>Stavba!Objednatel</vt:lpstr>
      <vt:lpstr>Stavba!Objekt</vt:lpstr>
      <vt:lpstr>'03 05.3 Pol'!Oblast_tisku</vt:lpstr>
      <vt:lpstr>'03 06.3 Pol'!Oblast_tisku</vt:lpstr>
      <vt:lpstr>'03 09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Hroz</dc:creator>
  <cp:lastModifiedBy>Martin Hroz</cp:lastModifiedBy>
  <cp:lastPrinted>2014-02-28T09:52:57Z</cp:lastPrinted>
  <dcterms:created xsi:type="dcterms:W3CDTF">2009-04-08T07:15:50Z</dcterms:created>
  <dcterms:modified xsi:type="dcterms:W3CDTF">2018-04-18T14:29:28Z</dcterms:modified>
</cp:coreProperties>
</file>